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2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0" yWindow="0" windowWidth="25600" windowHeight="14660" tabRatio="500"/>
  </bookViews>
  <sheets>
    <sheet name="Feuil1" sheetId="1" r:id="rId1"/>
  </sheets>
  <externalReferences>
    <externalReference r:id="rId2"/>
    <externalReference r:id="rId3"/>
    <externalReference r:id="rId4"/>
    <externalReference r:id="rId5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28" i="1" l="1"/>
  <c r="C229" i="1"/>
  <c r="C230" i="1"/>
  <c r="C231" i="1"/>
  <c r="C232" i="1"/>
  <c r="C233" i="1"/>
  <c r="C234" i="1"/>
  <c r="D228" i="1"/>
  <c r="D229" i="1"/>
  <c r="D230" i="1"/>
  <c r="D231" i="1"/>
  <c r="D232" i="1"/>
  <c r="D233" i="1"/>
  <c r="D234" i="1"/>
  <c r="E228" i="1"/>
  <c r="E229" i="1"/>
  <c r="E230" i="1"/>
  <c r="E231" i="1"/>
  <c r="E232" i="1"/>
  <c r="E233" i="1"/>
  <c r="E234" i="1"/>
  <c r="F228" i="1"/>
  <c r="F229" i="1"/>
  <c r="F230" i="1"/>
  <c r="F231" i="1"/>
  <c r="F232" i="1"/>
  <c r="F233" i="1"/>
  <c r="F234" i="1"/>
  <c r="G228" i="1"/>
  <c r="G229" i="1"/>
  <c r="G230" i="1"/>
  <c r="G231" i="1"/>
  <c r="G232" i="1"/>
  <c r="G233" i="1"/>
  <c r="G234" i="1"/>
  <c r="H228" i="1"/>
  <c r="H229" i="1"/>
  <c r="H230" i="1"/>
  <c r="H231" i="1"/>
  <c r="H232" i="1"/>
  <c r="H233" i="1"/>
  <c r="H234" i="1"/>
  <c r="I228" i="1"/>
  <c r="I229" i="1"/>
  <c r="I230" i="1"/>
  <c r="I231" i="1"/>
  <c r="I232" i="1"/>
  <c r="I233" i="1"/>
  <c r="I234" i="1"/>
  <c r="B228" i="1"/>
  <c r="B229" i="1"/>
  <c r="B230" i="1"/>
  <c r="B231" i="1"/>
  <c r="B232" i="1"/>
  <c r="B233" i="1"/>
  <c r="B234" i="1"/>
  <c r="C220" i="1"/>
  <c r="C221" i="1"/>
  <c r="C222" i="1"/>
  <c r="C223" i="1"/>
  <c r="C224" i="1"/>
  <c r="C225" i="1"/>
  <c r="C226" i="1"/>
  <c r="C219" i="1"/>
  <c r="C227" i="1"/>
  <c r="D220" i="1"/>
  <c r="D221" i="1"/>
  <c r="D222" i="1"/>
  <c r="D223" i="1"/>
  <c r="D224" i="1"/>
  <c r="D225" i="1"/>
  <c r="D226" i="1"/>
  <c r="D219" i="1"/>
  <c r="D227" i="1"/>
  <c r="E220" i="1"/>
  <c r="E221" i="1"/>
  <c r="E222" i="1"/>
  <c r="E223" i="1"/>
  <c r="E224" i="1"/>
  <c r="E225" i="1"/>
  <c r="E226" i="1"/>
  <c r="E219" i="1"/>
  <c r="E227" i="1"/>
  <c r="F220" i="1"/>
  <c r="F221" i="1"/>
  <c r="F222" i="1"/>
  <c r="F223" i="1"/>
  <c r="F224" i="1"/>
  <c r="F225" i="1"/>
  <c r="F226" i="1"/>
  <c r="F219" i="1"/>
  <c r="F227" i="1"/>
  <c r="G220" i="1"/>
  <c r="G221" i="1"/>
  <c r="G222" i="1"/>
  <c r="G223" i="1"/>
  <c r="G224" i="1"/>
  <c r="G225" i="1"/>
  <c r="G226" i="1"/>
  <c r="G219" i="1"/>
  <c r="G227" i="1"/>
  <c r="H220" i="1"/>
  <c r="H221" i="1"/>
  <c r="H222" i="1"/>
  <c r="H223" i="1"/>
  <c r="H224" i="1"/>
  <c r="H225" i="1"/>
  <c r="H226" i="1"/>
  <c r="H219" i="1"/>
  <c r="H227" i="1"/>
  <c r="I220" i="1"/>
  <c r="I221" i="1"/>
  <c r="I222" i="1"/>
  <c r="I223" i="1"/>
  <c r="I224" i="1"/>
  <c r="I225" i="1"/>
  <c r="I226" i="1"/>
  <c r="I219" i="1"/>
  <c r="I227" i="1"/>
  <c r="B220" i="1"/>
  <c r="B221" i="1"/>
  <c r="B222" i="1"/>
  <c r="B223" i="1"/>
  <c r="B224" i="1"/>
  <c r="B225" i="1"/>
  <c r="B226" i="1"/>
  <c r="B219" i="1"/>
  <c r="B227" i="1"/>
  <c r="C253" i="1"/>
  <c r="B253" i="1"/>
  <c r="E253" i="1"/>
  <c r="H149" i="1"/>
  <c r="C252" i="1"/>
  <c r="B252" i="1"/>
  <c r="E252" i="1"/>
  <c r="C251" i="1"/>
  <c r="E251" i="1"/>
  <c r="C250" i="1"/>
  <c r="E250" i="1"/>
  <c r="C249" i="1"/>
  <c r="E249" i="1"/>
  <c r="C248" i="1"/>
  <c r="E248" i="1"/>
  <c r="I235" i="1"/>
  <c r="H235" i="1"/>
  <c r="G235" i="1"/>
  <c r="F235" i="1"/>
  <c r="E235" i="1"/>
  <c r="D235" i="1"/>
  <c r="C235" i="1"/>
  <c r="B235" i="1"/>
  <c r="I218" i="1"/>
  <c r="H218" i="1"/>
  <c r="G218" i="1"/>
  <c r="F218" i="1"/>
  <c r="E218" i="1"/>
  <c r="I217" i="1"/>
  <c r="H217" i="1"/>
  <c r="G217" i="1"/>
  <c r="F217" i="1"/>
  <c r="E217" i="1"/>
  <c r="I216" i="1"/>
  <c r="H216" i="1"/>
  <c r="G216" i="1"/>
  <c r="F216" i="1"/>
  <c r="E216" i="1"/>
  <c r="I215" i="1"/>
  <c r="H215" i="1"/>
  <c r="G215" i="1"/>
  <c r="F215" i="1"/>
  <c r="E215" i="1"/>
  <c r="I214" i="1"/>
  <c r="H214" i="1"/>
  <c r="G214" i="1"/>
  <c r="F214" i="1"/>
  <c r="E214" i="1"/>
  <c r="I213" i="1"/>
  <c r="H213" i="1"/>
  <c r="G213" i="1"/>
  <c r="F213" i="1"/>
  <c r="E213" i="1"/>
  <c r="D213" i="1"/>
  <c r="C213" i="1"/>
  <c r="B213" i="1"/>
  <c r="I212" i="1"/>
  <c r="H212" i="1"/>
  <c r="G212" i="1"/>
  <c r="F212" i="1"/>
  <c r="E212" i="1"/>
  <c r="D212" i="1"/>
  <c r="C212" i="1"/>
  <c r="B212" i="1"/>
  <c r="I211" i="1"/>
  <c r="H211" i="1"/>
  <c r="G211" i="1"/>
  <c r="F211" i="1"/>
  <c r="E211" i="1"/>
  <c r="D211" i="1"/>
  <c r="C211" i="1"/>
  <c r="B211" i="1"/>
  <c r="I210" i="1"/>
  <c r="H210" i="1"/>
  <c r="G210" i="1"/>
  <c r="F210" i="1"/>
  <c r="E210" i="1"/>
  <c r="D210" i="1"/>
  <c r="C210" i="1"/>
  <c r="B210" i="1"/>
  <c r="I209" i="1"/>
  <c r="H209" i="1"/>
  <c r="G209" i="1"/>
  <c r="F209" i="1"/>
  <c r="E209" i="1"/>
  <c r="D209" i="1"/>
  <c r="C209" i="1"/>
  <c r="B209" i="1"/>
  <c r="I208" i="1"/>
  <c r="H208" i="1"/>
  <c r="G208" i="1"/>
  <c r="F208" i="1"/>
  <c r="E208" i="1"/>
  <c r="D208" i="1"/>
  <c r="C208" i="1"/>
  <c r="B208" i="1"/>
  <c r="I207" i="1"/>
  <c r="H207" i="1"/>
  <c r="G207" i="1"/>
  <c r="F207" i="1"/>
  <c r="E207" i="1"/>
  <c r="D207" i="1"/>
  <c r="C207" i="1"/>
  <c r="I206" i="1"/>
  <c r="H206" i="1"/>
  <c r="G206" i="1"/>
  <c r="F206" i="1"/>
  <c r="E206" i="1"/>
  <c r="D206" i="1"/>
  <c r="C206" i="1"/>
  <c r="B206" i="1"/>
  <c r="I205" i="1"/>
  <c r="H205" i="1"/>
  <c r="G205" i="1"/>
  <c r="F205" i="1"/>
  <c r="E205" i="1"/>
  <c r="D205" i="1"/>
  <c r="C205" i="1"/>
  <c r="B205" i="1"/>
  <c r="I204" i="1"/>
  <c r="H204" i="1"/>
  <c r="G204" i="1"/>
  <c r="F204" i="1"/>
  <c r="E204" i="1"/>
  <c r="D204" i="1"/>
  <c r="C204" i="1"/>
  <c r="B204" i="1"/>
  <c r="I203" i="1"/>
  <c r="H203" i="1"/>
  <c r="G203" i="1"/>
  <c r="F203" i="1"/>
  <c r="E203" i="1"/>
  <c r="D203" i="1"/>
  <c r="C203" i="1"/>
  <c r="B203" i="1"/>
  <c r="I202" i="1"/>
  <c r="H202" i="1"/>
  <c r="G202" i="1"/>
  <c r="F202" i="1"/>
  <c r="E202" i="1"/>
  <c r="D202" i="1"/>
  <c r="C202" i="1"/>
  <c r="B202" i="1"/>
  <c r="I201" i="1"/>
  <c r="H201" i="1"/>
  <c r="G201" i="1"/>
  <c r="F201" i="1"/>
  <c r="E201" i="1"/>
  <c r="D201" i="1"/>
  <c r="C201" i="1"/>
  <c r="I200" i="1"/>
  <c r="H200" i="1"/>
  <c r="G200" i="1"/>
  <c r="F200" i="1"/>
  <c r="E200" i="1"/>
  <c r="D200" i="1"/>
  <c r="C200" i="1"/>
  <c r="I199" i="1"/>
  <c r="H199" i="1"/>
  <c r="G199" i="1"/>
  <c r="F199" i="1"/>
  <c r="E199" i="1"/>
  <c r="D199" i="1"/>
  <c r="C199" i="1"/>
  <c r="I198" i="1"/>
  <c r="H198" i="1"/>
  <c r="G198" i="1"/>
  <c r="F198" i="1"/>
  <c r="E198" i="1"/>
  <c r="D198" i="1"/>
  <c r="C198" i="1"/>
  <c r="I197" i="1"/>
  <c r="H197" i="1"/>
  <c r="G197" i="1"/>
  <c r="F197" i="1"/>
  <c r="E197" i="1"/>
  <c r="D197" i="1"/>
  <c r="C197" i="1"/>
  <c r="I196" i="1"/>
  <c r="H196" i="1"/>
  <c r="G196" i="1"/>
  <c r="F196" i="1"/>
  <c r="E196" i="1"/>
  <c r="D196" i="1"/>
  <c r="C196" i="1"/>
  <c r="K161" i="1"/>
  <c r="E161" i="1"/>
  <c r="J161" i="1"/>
  <c r="D161" i="1"/>
  <c r="I161" i="1"/>
  <c r="C161" i="1"/>
  <c r="H161" i="1"/>
  <c r="B161" i="1"/>
  <c r="G161" i="1"/>
  <c r="E160" i="1"/>
  <c r="J160" i="1"/>
  <c r="G149" i="1"/>
  <c r="D160" i="1"/>
  <c r="I160" i="1"/>
  <c r="F149" i="1"/>
  <c r="C160" i="1"/>
  <c r="H160" i="1"/>
  <c r="E149" i="1"/>
  <c r="B160" i="1"/>
  <c r="G160" i="1"/>
  <c r="F160" i="1"/>
  <c r="E159" i="1"/>
  <c r="J159" i="1"/>
  <c r="D159" i="1"/>
  <c r="I159" i="1"/>
  <c r="C159" i="1"/>
  <c r="H159" i="1"/>
  <c r="B159" i="1"/>
  <c r="G159" i="1"/>
  <c r="F159" i="1"/>
  <c r="E158" i="1"/>
  <c r="J158" i="1"/>
  <c r="D158" i="1"/>
  <c r="I158" i="1"/>
  <c r="C158" i="1"/>
  <c r="H158" i="1"/>
  <c r="B158" i="1"/>
  <c r="G158" i="1"/>
  <c r="F158" i="1"/>
  <c r="E157" i="1"/>
  <c r="J157" i="1"/>
  <c r="D157" i="1"/>
  <c r="I157" i="1"/>
  <c r="C157" i="1"/>
  <c r="H157" i="1"/>
  <c r="B157" i="1"/>
  <c r="G157" i="1"/>
  <c r="F157" i="1"/>
  <c r="E156" i="1"/>
  <c r="J156" i="1"/>
  <c r="D156" i="1"/>
  <c r="I156" i="1"/>
  <c r="C156" i="1"/>
  <c r="H156" i="1"/>
  <c r="B156" i="1"/>
  <c r="G156" i="1"/>
  <c r="F156" i="1"/>
  <c r="AK54" i="1"/>
  <c r="AK56" i="1"/>
  <c r="C12" i="1"/>
  <c r="C13" i="1"/>
  <c r="C14" i="1"/>
  <c r="C11" i="1"/>
  <c r="C16" i="1"/>
  <c r="C15" i="1"/>
  <c r="C23" i="1"/>
  <c r="B12" i="1"/>
  <c r="B13" i="1"/>
  <c r="B14" i="1"/>
  <c r="B11" i="1"/>
  <c r="B16" i="1"/>
  <c r="B15" i="1"/>
  <c r="B23" i="1"/>
  <c r="U23" i="1"/>
  <c r="AD23" i="1"/>
  <c r="D12" i="1"/>
  <c r="D13" i="1"/>
  <c r="D14" i="1"/>
  <c r="D11" i="1"/>
  <c r="D16" i="1"/>
  <c r="D15" i="1"/>
  <c r="D23" i="1"/>
  <c r="V23" i="1"/>
  <c r="AE23" i="1"/>
  <c r="E12" i="1"/>
  <c r="E13" i="1"/>
  <c r="E14" i="1"/>
  <c r="E11" i="1"/>
  <c r="E16" i="1"/>
  <c r="E15" i="1"/>
  <c r="E23" i="1"/>
  <c r="W23" i="1"/>
  <c r="AF23" i="1"/>
  <c r="F12" i="1"/>
  <c r="F13" i="1"/>
  <c r="F14" i="1"/>
  <c r="F11" i="1"/>
  <c r="F16" i="1"/>
  <c r="F15" i="1"/>
  <c r="F23" i="1"/>
  <c r="X23" i="1"/>
  <c r="AG23" i="1"/>
  <c r="G12" i="1"/>
  <c r="G13" i="1"/>
  <c r="G14" i="1"/>
  <c r="G11" i="1"/>
  <c r="G16" i="1"/>
  <c r="G15" i="1"/>
  <c r="G23" i="1"/>
  <c r="Y23" i="1"/>
  <c r="AH23" i="1"/>
  <c r="H12" i="1"/>
  <c r="H13" i="1"/>
  <c r="H14" i="1"/>
  <c r="H11" i="1"/>
  <c r="H16" i="1"/>
  <c r="H15" i="1"/>
  <c r="H23" i="1"/>
  <c r="Z23" i="1"/>
  <c r="AI23" i="1"/>
  <c r="I12" i="1"/>
  <c r="I13" i="1"/>
  <c r="I14" i="1"/>
  <c r="I11" i="1"/>
  <c r="I16" i="1"/>
  <c r="I15" i="1"/>
  <c r="I23" i="1"/>
  <c r="AA23" i="1"/>
  <c r="AJ23" i="1"/>
  <c r="S23" i="1"/>
  <c r="R23" i="1"/>
  <c r="Q23" i="1"/>
  <c r="P23" i="1"/>
  <c r="O23" i="1"/>
  <c r="N23" i="1"/>
  <c r="M23" i="1"/>
  <c r="L23" i="1"/>
  <c r="C19" i="1"/>
  <c r="C20" i="1"/>
  <c r="C21" i="1"/>
  <c r="C22" i="1"/>
  <c r="B19" i="1"/>
  <c r="B20" i="1"/>
  <c r="B21" i="1"/>
  <c r="B22" i="1"/>
  <c r="U22" i="1"/>
  <c r="AD22" i="1"/>
  <c r="D19" i="1"/>
  <c r="D20" i="1"/>
  <c r="D21" i="1"/>
  <c r="D22" i="1"/>
  <c r="V22" i="1"/>
  <c r="AE22" i="1"/>
  <c r="E19" i="1"/>
  <c r="E20" i="1"/>
  <c r="E21" i="1"/>
  <c r="E22" i="1"/>
  <c r="W22" i="1"/>
  <c r="AF22" i="1"/>
  <c r="F19" i="1"/>
  <c r="F20" i="1"/>
  <c r="F21" i="1"/>
  <c r="F22" i="1"/>
  <c r="X22" i="1"/>
  <c r="AG22" i="1"/>
  <c r="G19" i="1"/>
  <c r="G20" i="1"/>
  <c r="G21" i="1"/>
  <c r="G22" i="1"/>
  <c r="Y22" i="1"/>
  <c r="AH22" i="1"/>
  <c r="H19" i="1"/>
  <c r="H20" i="1"/>
  <c r="H21" i="1"/>
  <c r="H22" i="1"/>
  <c r="Z22" i="1"/>
  <c r="AI22" i="1"/>
  <c r="I19" i="1"/>
  <c r="I20" i="1"/>
  <c r="I21" i="1"/>
  <c r="I22" i="1"/>
  <c r="AA22" i="1"/>
  <c r="AJ22" i="1"/>
  <c r="S22" i="1"/>
  <c r="R22" i="1"/>
  <c r="Q22" i="1"/>
  <c r="P22" i="1"/>
  <c r="O22" i="1"/>
  <c r="N22" i="1"/>
  <c r="M22" i="1"/>
  <c r="L22" i="1"/>
  <c r="U21" i="1"/>
  <c r="AD21" i="1"/>
  <c r="V21" i="1"/>
  <c r="AE21" i="1"/>
  <c r="W21" i="1"/>
  <c r="AF21" i="1"/>
  <c r="X21" i="1"/>
  <c r="AG21" i="1"/>
  <c r="Y21" i="1"/>
  <c r="AH21" i="1"/>
  <c r="Z21" i="1"/>
  <c r="AI21" i="1"/>
  <c r="AA21" i="1"/>
  <c r="AJ21" i="1"/>
  <c r="S21" i="1"/>
  <c r="R21" i="1"/>
  <c r="Q21" i="1"/>
  <c r="P21" i="1"/>
  <c r="O21" i="1"/>
  <c r="N21" i="1"/>
  <c r="M21" i="1"/>
  <c r="L21" i="1"/>
  <c r="U20" i="1"/>
  <c r="AD20" i="1"/>
  <c r="V20" i="1"/>
  <c r="AE20" i="1"/>
  <c r="W20" i="1"/>
  <c r="AF20" i="1"/>
  <c r="X20" i="1"/>
  <c r="AG20" i="1"/>
  <c r="Y20" i="1"/>
  <c r="AH20" i="1"/>
  <c r="Z20" i="1"/>
  <c r="AI20" i="1"/>
  <c r="AA20" i="1"/>
  <c r="AJ20" i="1"/>
  <c r="S20" i="1"/>
  <c r="R20" i="1"/>
  <c r="Q20" i="1"/>
  <c r="P20" i="1"/>
  <c r="O20" i="1"/>
  <c r="N20" i="1"/>
  <c r="M20" i="1"/>
  <c r="L20" i="1"/>
  <c r="U19" i="1"/>
  <c r="AD19" i="1"/>
  <c r="V19" i="1"/>
  <c r="AE19" i="1"/>
  <c r="W19" i="1"/>
  <c r="AF19" i="1"/>
  <c r="X19" i="1"/>
  <c r="AG19" i="1"/>
  <c r="Y19" i="1"/>
  <c r="AH19" i="1"/>
  <c r="Z19" i="1"/>
  <c r="AI19" i="1"/>
  <c r="AA19" i="1"/>
  <c r="AJ19" i="1"/>
  <c r="S19" i="1"/>
  <c r="R19" i="1"/>
  <c r="Q19" i="1"/>
  <c r="P19" i="1"/>
  <c r="O19" i="1"/>
  <c r="N19" i="1"/>
  <c r="M19" i="1"/>
  <c r="L19" i="1"/>
  <c r="AA12" i="1"/>
  <c r="AA13" i="1"/>
  <c r="AA14" i="1"/>
  <c r="AA15" i="1"/>
  <c r="AA16" i="1"/>
  <c r="Z12" i="1"/>
  <c r="Z13" i="1"/>
  <c r="Z14" i="1"/>
  <c r="Z15" i="1"/>
  <c r="Z16" i="1"/>
  <c r="Y12" i="1"/>
  <c r="Y13" i="1"/>
  <c r="Y14" i="1"/>
  <c r="Y15" i="1"/>
  <c r="Y16" i="1"/>
  <c r="X12" i="1"/>
  <c r="X13" i="1"/>
  <c r="X14" i="1"/>
  <c r="X15" i="1"/>
  <c r="X16" i="1"/>
  <c r="W12" i="1"/>
  <c r="W13" i="1"/>
  <c r="W14" i="1"/>
  <c r="W15" i="1"/>
  <c r="W16" i="1"/>
  <c r="V12" i="1"/>
  <c r="V13" i="1"/>
  <c r="V14" i="1"/>
  <c r="V15" i="1"/>
  <c r="V16" i="1"/>
  <c r="U12" i="1"/>
  <c r="U13" i="1"/>
  <c r="U14" i="1"/>
  <c r="U15" i="1"/>
  <c r="U16" i="1"/>
  <c r="N15" i="1"/>
  <c r="M15" i="1"/>
  <c r="AD15" i="1"/>
  <c r="AE15" i="1"/>
  <c r="AF15" i="1"/>
  <c r="AG15" i="1"/>
  <c r="AH15" i="1"/>
  <c r="AI15" i="1"/>
  <c r="AJ15" i="1"/>
  <c r="S15" i="1"/>
  <c r="R15" i="1"/>
  <c r="Q15" i="1"/>
  <c r="P15" i="1"/>
  <c r="O15" i="1"/>
  <c r="L15" i="1"/>
  <c r="N14" i="1"/>
  <c r="M14" i="1"/>
  <c r="AD14" i="1"/>
  <c r="AE14" i="1"/>
  <c r="AF14" i="1"/>
  <c r="AG14" i="1"/>
  <c r="AH14" i="1"/>
  <c r="AI14" i="1"/>
  <c r="AJ14" i="1"/>
  <c r="S14" i="1"/>
  <c r="R14" i="1"/>
  <c r="Q14" i="1"/>
  <c r="P14" i="1"/>
  <c r="O14" i="1"/>
  <c r="L14" i="1"/>
  <c r="N13" i="1"/>
  <c r="M13" i="1"/>
  <c r="AD13" i="1"/>
  <c r="AE13" i="1"/>
  <c r="AF13" i="1"/>
  <c r="AG13" i="1"/>
  <c r="AH13" i="1"/>
  <c r="AI13" i="1"/>
  <c r="AJ13" i="1"/>
  <c r="S13" i="1"/>
  <c r="R13" i="1"/>
  <c r="Q13" i="1"/>
  <c r="P13" i="1"/>
  <c r="O13" i="1"/>
  <c r="L13" i="1"/>
  <c r="N12" i="1"/>
  <c r="M12" i="1"/>
  <c r="AD12" i="1"/>
  <c r="AE12" i="1"/>
  <c r="AF12" i="1"/>
  <c r="AG12" i="1"/>
  <c r="AH12" i="1"/>
  <c r="AI12" i="1"/>
  <c r="AJ12" i="1"/>
  <c r="S12" i="1"/>
  <c r="R12" i="1"/>
  <c r="Q12" i="1"/>
  <c r="P12" i="1"/>
  <c r="O12" i="1"/>
  <c r="L12" i="1"/>
  <c r="U11" i="1"/>
  <c r="AD11" i="1"/>
  <c r="V11" i="1"/>
  <c r="AE11" i="1"/>
  <c r="W11" i="1"/>
  <c r="AF11" i="1"/>
  <c r="X11" i="1"/>
  <c r="AG11" i="1"/>
  <c r="Y11" i="1"/>
  <c r="AH11" i="1"/>
  <c r="Z11" i="1"/>
  <c r="AI11" i="1"/>
  <c r="AJ11" i="1"/>
  <c r="AA11" i="1"/>
  <c r="S11" i="1"/>
  <c r="R11" i="1"/>
  <c r="Q11" i="1"/>
  <c r="P11" i="1"/>
  <c r="O11" i="1"/>
  <c r="N11" i="1"/>
  <c r="M11" i="1"/>
  <c r="L11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<sst xmlns="http://schemas.openxmlformats.org/spreadsheetml/2006/main" count="694" uniqueCount="92">
  <si>
    <t>Licenciement économiques</t>
  </si>
  <si>
    <t>Construction</t>
  </si>
  <si>
    <t>Total</t>
  </si>
  <si>
    <t>Construction, %</t>
  </si>
  <si>
    <t>variation emploi</t>
  </si>
  <si>
    <t>variation emploicumulé</t>
  </si>
  <si>
    <t>Emploi PTP, milliers</t>
  </si>
  <si>
    <t>Total emploi BTP, milliers</t>
  </si>
  <si>
    <t>Construction de maisons individuelles</t>
  </si>
  <si>
    <t>Construction d'autres bâtiments</t>
  </si>
  <si>
    <t>Géne civil</t>
  </si>
  <si>
    <t>Travaux de construction spécialisés et divers</t>
  </si>
  <si>
    <t>Démolition et préparation des sites</t>
  </si>
  <si>
    <t xml:space="preserve">Installation électrique, plomberie et autres </t>
  </si>
  <si>
    <t>Finition</t>
  </si>
  <si>
    <t>Autres</t>
  </si>
  <si>
    <t>Ventes de ciment, KT</t>
  </si>
  <si>
    <t>Données mensuelles de 1995 à 2015</t>
  </si>
  <si>
    <t>Fév.</t>
  </si>
  <si>
    <t>Mars</t>
  </si>
  <si>
    <t>Avr.</t>
  </si>
  <si>
    <t>Mai</t>
  </si>
  <si>
    <t>Juin</t>
  </si>
  <si>
    <t>Juil.</t>
  </si>
  <si>
    <t>Août</t>
  </si>
  <si>
    <t>Sept.</t>
  </si>
  <si>
    <t>Oct.</t>
  </si>
  <si>
    <t>Nov.</t>
  </si>
  <si>
    <t>Déc.</t>
  </si>
  <si>
    <t>Avril</t>
  </si>
  <si>
    <t>Oct</t>
  </si>
  <si>
    <t>Nov</t>
  </si>
  <si>
    <t>Déc</t>
  </si>
  <si>
    <t>Ventes mensuelles en tendance annuelle</t>
  </si>
  <si>
    <t xml:space="preserve"> </t>
  </si>
  <si>
    <t>Données annuelles</t>
  </si>
  <si>
    <t>Nouméa</t>
  </si>
  <si>
    <t>Dumbéa</t>
  </si>
  <si>
    <t>Le Mont-Dore</t>
  </si>
  <si>
    <t>nd</t>
  </si>
  <si>
    <t>Paita</t>
  </si>
  <si>
    <t>autres communes</t>
  </si>
  <si>
    <t>Nouvelle-Calédonie</t>
  </si>
  <si>
    <t>Données annuelles, Milliers</t>
  </si>
  <si>
    <t>Eval 2015</t>
  </si>
  <si>
    <t>Autres communes de NC</t>
  </si>
  <si>
    <t>Les logements sociaux demandés, milliers</t>
  </si>
  <si>
    <t>Source : Maison de l'Habitat</t>
  </si>
  <si>
    <t>Modalités</t>
  </si>
  <si>
    <t>location ou location et accession</t>
  </si>
  <si>
    <t>accession</t>
  </si>
  <si>
    <t>rénovation</t>
  </si>
  <si>
    <t>construction sur terrain</t>
  </si>
  <si>
    <t>Commune</t>
  </si>
  <si>
    <t>Mont-Dore</t>
  </si>
  <si>
    <t>autres</t>
  </si>
  <si>
    <t>Type</t>
  </si>
  <si>
    <t>F1</t>
  </si>
  <si>
    <t>F2</t>
  </si>
  <si>
    <t>F3</t>
  </si>
  <si>
    <t>F4</t>
  </si>
  <si>
    <t>F5</t>
  </si>
  <si>
    <t>F6</t>
  </si>
  <si>
    <t>Tranche de revenus du demandeur</t>
  </si>
  <si>
    <t>Logements très aidés de 0 à 1,3 SMG</t>
  </si>
  <si>
    <t>Logements aidés de 1,3 à 2,6 SMG</t>
  </si>
  <si>
    <t>Logements aidés de transition de 2,6 à 3,6 SMG</t>
  </si>
  <si>
    <t>Logements intermédiaires</t>
  </si>
  <si>
    <t>Taille du ménage demandeur (en nb d'occupants)</t>
  </si>
  <si>
    <t>7 et plus</t>
  </si>
  <si>
    <t>Tranches d'âge du demandeur</t>
  </si>
  <si>
    <t>18-25</t>
  </si>
  <si>
    <t>26-30</t>
  </si>
  <si>
    <t>31-40</t>
  </si>
  <si>
    <t>41-50</t>
  </si>
  <si>
    <t>51-59</t>
  </si>
  <si>
    <t>&gt;60</t>
  </si>
  <si>
    <t>Demandes totales</t>
  </si>
  <si>
    <t>Unité : nombre</t>
  </si>
  <si>
    <t>Données mensuelles</t>
  </si>
  <si>
    <t>Janv.</t>
  </si>
  <si>
    <t>Communes</t>
  </si>
  <si>
    <t>Population</t>
  </si>
  <si>
    <t>Population comptée à part</t>
  </si>
  <si>
    <t>Nb logements sociaux</t>
  </si>
  <si>
    <t>Logements sociaux pour 1000 habitants</t>
  </si>
  <si>
    <t>Mont-Dore (Le)</t>
  </si>
  <si>
    <t>Païta</t>
  </si>
  <si>
    <t>NC Hors Grand Nouméa</t>
  </si>
  <si>
    <t>BTP, Source ISEE nc</t>
  </si>
  <si>
    <t>Répartition du parc de logements sociaux des opérateurs sociaux par commune</t>
  </si>
  <si>
    <t>BT21 (Tous travaux confondus)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</si>
</sst>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 * #,##0.00_)\ _€_ ;_ * \(#,##0.00\)\ _€_ ;_ * &quot;-&quot;??_)\ _€_ ;_ @_ "/>
    <numFmt numFmtId="164" formatCode="0.0%"/>
    <numFmt numFmtId="165" formatCode="_-* #,##0.00\ _€_-;\-* #,##0.00\ _€_-;_-* &quot;-&quot;??\ _€_-;_-@_-"/>
    <numFmt numFmtId="166" formatCode="0.0"/>
    <numFmt numFmtId="167" formatCode="mmmm"/>
    <numFmt numFmtId="168" formatCode="#,##0&quot;  &quot;;#,##0&quot;  &quot;.&quot;  &quot;"/>
    <numFmt numFmtId="169" formatCode="#,##0.0"/>
    <numFmt numFmtId="170" formatCode="#,##0.0&quot;  &quot;;#,##0.0&quot;  &quot;.&quot;  &quot;"/>
    <numFmt numFmtId="171" formatCode="#,##0.00&quot;  &quot;;#,##0.00&quot;  &quot;.&quot;  &quot;"/>
  </numFmts>
  <fonts count="2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</font>
    <font>
      <b/>
      <sz val="13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2"/>
      <color rgb="FFFF0000"/>
      <name val="Calibri"/>
      <family val="2"/>
      <scheme val="minor"/>
    </font>
    <font>
      <u/>
      <sz val="10"/>
      <name val="Calibri"/>
      <scheme val="minor"/>
    </font>
    <font>
      <b/>
      <sz val="15"/>
      <name val="Calibri"/>
      <family val="2"/>
      <scheme val="minor"/>
    </font>
    <font>
      <i/>
      <sz val="10"/>
      <color theme="0" tint="-0.499984740745262"/>
      <name val="Calibri"/>
      <family val="2"/>
      <scheme val="minor"/>
    </font>
    <font>
      <b/>
      <sz val="12"/>
      <name val="Calibri"/>
      <scheme val="minor"/>
    </font>
    <font>
      <i/>
      <sz val="10"/>
      <name val="Calibri"/>
      <family val="2"/>
      <scheme val="minor"/>
    </font>
    <font>
      <b/>
      <sz val="12"/>
      <color indexed="60"/>
      <name val="Arial"/>
      <family val="2"/>
    </font>
    <font>
      <b/>
      <sz val="11"/>
      <color indexed="60"/>
      <name val="Arial"/>
      <family val="2"/>
    </font>
    <font>
      <sz val="9"/>
      <name val="Arial"/>
      <family val="2"/>
    </font>
    <font>
      <sz val="12"/>
      <name val="Calibri"/>
      <scheme val="minor"/>
    </font>
    <font>
      <i/>
      <sz val="7"/>
      <name val="Arial"/>
    </font>
    <font>
      <i/>
      <sz val="9"/>
      <name val="Arial"/>
      <family val="2"/>
    </font>
    <font>
      <b/>
      <sz val="28"/>
      <name val="Calibri"/>
      <scheme val="minor"/>
    </font>
    <font>
      <sz val="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i/>
      <sz val="18"/>
      <name val="Calibri"/>
      <scheme val="minor"/>
    </font>
    <font>
      <b/>
      <sz val="10"/>
      <color rgb="FFFF000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hair">
        <color indexed="23"/>
      </right>
      <top/>
      <bottom/>
      <diagonal/>
    </border>
    <border>
      <left style="hair">
        <color indexed="23"/>
      </left>
      <right/>
      <top/>
      <bottom/>
      <diagonal/>
    </border>
    <border>
      <left/>
      <right/>
      <top/>
      <bottom style="thin">
        <color indexed="57"/>
      </bottom>
      <diagonal/>
    </border>
  </borders>
  <cellStyleXfs count="4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80">
    <xf numFmtId="0" fontId="0" fillId="0" borderId="0" xfId="0"/>
    <xf numFmtId="0" fontId="2" fillId="0" borderId="0" xfId="0" applyFont="1" applyBorder="1"/>
    <xf numFmtId="0" fontId="4" fillId="2" borderId="1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/>
    </xf>
    <xf numFmtId="0" fontId="4" fillId="2" borderId="0" xfId="3" applyFont="1" applyFill="1" applyBorder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9" fontId="2" fillId="0" borderId="0" xfId="2" applyFont="1" applyBorder="1"/>
    <xf numFmtId="2" fontId="2" fillId="0" borderId="0" xfId="0" applyNumberFormat="1" applyFont="1" applyBorder="1"/>
    <xf numFmtId="164" fontId="2" fillId="0" borderId="0" xfId="2" applyNumberFormat="1" applyFont="1" applyBorder="1"/>
    <xf numFmtId="43" fontId="2" fillId="0" borderId="0" xfId="1" applyFont="1" applyBorder="1"/>
    <xf numFmtId="165" fontId="2" fillId="0" borderId="0" xfId="0" applyNumberFormat="1" applyFont="1" applyBorder="1"/>
    <xf numFmtId="166" fontId="2" fillId="0" borderId="0" xfId="0" applyNumberFormat="1" applyFont="1" applyBorder="1"/>
    <xf numFmtId="0" fontId="6" fillId="0" borderId="0" xfId="0" applyFont="1" applyBorder="1" applyAlignment="1">
      <alignment horizontal="center" vertical="top" wrapText="1"/>
    </xf>
    <xf numFmtId="0" fontId="3" fillId="0" borderId="0" xfId="0" applyFont="1"/>
    <xf numFmtId="167" fontId="4" fillId="2" borderId="0" xfId="0" applyNumberFormat="1" applyFont="1" applyFill="1" applyBorder="1" applyAlignment="1">
      <alignment horizontal="center" vertical="center" wrapText="1"/>
    </xf>
    <xf numFmtId="1" fontId="4" fillId="2" borderId="0" xfId="0" applyNumberFormat="1" applyFont="1" applyFill="1" applyBorder="1" applyAlignment="1">
      <alignment horizontal="right" vertical="center" wrapText="1"/>
    </xf>
    <xf numFmtId="3" fontId="5" fillId="0" borderId="0" xfId="0" applyNumberFormat="1" applyFont="1" applyFill="1" applyBorder="1" applyAlignment="1">
      <alignment vertical="center"/>
    </xf>
    <xf numFmtId="3" fontId="0" fillId="0" borderId="0" xfId="0" applyNumberFormat="1"/>
    <xf numFmtId="3" fontId="0" fillId="0" borderId="0" xfId="0" applyNumberFormat="1" applyAlignment="1">
      <alignment horizontal="right"/>
    </xf>
    <xf numFmtId="3" fontId="7" fillId="2" borderId="2" xfId="0" applyNumberFormat="1" applyFont="1" applyFill="1" applyBorder="1" applyAlignment="1">
      <alignment horizontal="center" vertical="center"/>
    </xf>
    <xf numFmtId="168" fontId="7" fillId="2" borderId="2" xfId="0" applyNumberFormat="1" applyFont="1" applyFill="1" applyBorder="1" applyAlignment="1">
      <alignment horizontal="right" vertical="center"/>
    </xf>
    <xf numFmtId="169" fontId="0" fillId="0" borderId="0" xfId="0" applyNumberFormat="1"/>
    <xf numFmtId="166" fontId="0" fillId="3" borderId="0" xfId="0" applyNumberFormat="1" applyFill="1"/>
    <xf numFmtId="164" fontId="0" fillId="0" borderId="0" xfId="2" applyNumberFormat="1" applyFont="1"/>
    <xf numFmtId="169" fontId="0" fillId="3" borderId="0" xfId="0" applyNumberFormat="1" applyFill="1"/>
    <xf numFmtId="0" fontId="8" fillId="0" borderId="0" xfId="0" applyFont="1" applyBorder="1"/>
    <xf numFmtId="0" fontId="9" fillId="0" borderId="3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1" fillId="4" borderId="0" xfId="0" applyFont="1" applyFill="1" applyBorder="1" applyAlignment="1">
      <alignment horizontal="center" vertical="center"/>
    </xf>
    <xf numFmtId="168" fontId="11" fillId="4" borderId="0" xfId="0" applyNumberFormat="1" applyFont="1" applyFill="1" applyBorder="1" applyAlignment="1">
      <alignment vertical="center"/>
    </xf>
    <xf numFmtId="171" fontId="11" fillId="4" borderId="0" xfId="0" applyNumberFormat="1" applyFont="1" applyFill="1" applyBorder="1" applyAlignment="1">
      <alignment vertical="center"/>
    </xf>
    <xf numFmtId="4" fontId="0" fillId="0" borderId="0" xfId="0" applyNumberFormat="1" applyAlignment="1">
      <alignment horizontal="right"/>
    </xf>
    <xf numFmtId="4" fontId="5" fillId="0" borderId="0" xfId="0" applyNumberFormat="1" applyFont="1" applyFill="1" applyBorder="1" applyAlignment="1">
      <alignment vertical="center"/>
    </xf>
    <xf numFmtId="4" fontId="11" fillId="4" borderId="0" xfId="0" applyNumberFormat="1" applyFont="1" applyFill="1" applyBorder="1" applyAlignment="1">
      <alignment vertical="center"/>
    </xf>
    <xf numFmtId="4" fontId="5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left" vertical="center"/>
    </xf>
    <xf numFmtId="4" fontId="0" fillId="0" borderId="0" xfId="0" applyNumberFormat="1"/>
    <xf numFmtId="4" fontId="7" fillId="2" borderId="2" xfId="0" applyNumberFormat="1" applyFont="1" applyFill="1" applyBorder="1" applyAlignment="1">
      <alignment horizontal="right" vertical="center"/>
    </xf>
    <xf numFmtId="3" fontId="15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167" fontId="16" fillId="2" borderId="0" xfId="0" applyNumberFormat="1" applyFont="1" applyFill="1" applyBorder="1" applyAlignment="1">
      <alignment horizontal="center" vertical="center" wrapText="1"/>
    </xf>
    <xf numFmtId="17" fontId="16" fillId="2" borderId="11" xfId="0" applyNumberFormat="1" applyFont="1" applyFill="1" applyBorder="1" applyAlignment="1">
      <alignment horizontal="center" vertical="center"/>
    </xf>
    <xf numFmtId="167" fontId="16" fillId="2" borderId="12" xfId="0" applyNumberFormat="1" applyFont="1" applyFill="1" applyBorder="1" applyAlignment="1">
      <alignment horizontal="center" vertical="center" wrapText="1"/>
    </xf>
    <xf numFmtId="167" fontId="16" fillId="2" borderId="11" xfId="0" applyNumberFormat="1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171" fontId="7" fillId="2" borderId="0" xfId="0" applyNumberFormat="1" applyFont="1" applyFill="1" applyBorder="1" applyAlignment="1">
      <alignment horizontal="right" vertical="center"/>
    </xf>
    <xf numFmtId="0" fontId="7" fillId="5" borderId="0" xfId="0" applyFont="1" applyFill="1" applyBorder="1" applyAlignment="1">
      <alignment vertical="center"/>
    </xf>
    <xf numFmtId="0" fontId="2" fillId="0" borderId="0" xfId="0" applyFont="1"/>
    <xf numFmtId="2" fontId="2" fillId="0" borderId="0" xfId="0" applyNumberFormat="1" applyFont="1"/>
    <xf numFmtId="0" fontId="15" fillId="0" borderId="0" xfId="0" applyFont="1"/>
    <xf numFmtId="1" fontId="7" fillId="2" borderId="3" xfId="0" applyNumberFormat="1" applyFont="1" applyFill="1" applyBorder="1" applyAlignment="1">
      <alignment horizontal="center" vertical="center" wrapText="1"/>
    </xf>
    <xf numFmtId="0" fontId="5" fillId="0" borderId="5" xfId="5" applyNumberFormat="1" applyFont="1" applyFill="1" applyBorder="1" applyAlignment="1">
      <alignment horizontal="left" vertical="center"/>
    </xf>
    <xf numFmtId="170" fontId="5" fillId="0" borderId="7" xfId="5" applyNumberFormat="1" applyFont="1" applyFill="1" applyBorder="1" applyAlignment="1">
      <alignment horizontal="right" vertical="center"/>
    </xf>
    <xf numFmtId="3" fontId="15" fillId="0" borderId="0" xfId="0" applyNumberFormat="1" applyFont="1"/>
    <xf numFmtId="3" fontId="7" fillId="2" borderId="10" xfId="5" applyNumberFormat="1" applyFont="1" applyFill="1" applyBorder="1" applyAlignment="1">
      <alignment horizontal="center" vertical="center"/>
    </xf>
    <xf numFmtId="170" fontId="7" fillId="2" borderId="6" xfId="5" applyNumberFormat="1" applyFont="1" applyFill="1" applyBorder="1" applyAlignment="1">
      <alignment horizontal="right" vertical="center"/>
    </xf>
    <xf numFmtId="0" fontId="17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15" fillId="0" borderId="0" xfId="0" applyFont="1" applyAlignment="1"/>
    <xf numFmtId="0" fontId="19" fillId="0" borderId="0" xfId="0" applyFont="1" applyBorder="1"/>
    <xf numFmtId="4" fontId="20" fillId="0" borderId="0" xfId="0" applyNumberFormat="1" applyFont="1" applyAlignment="1">
      <alignment horizontal="right"/>
    </xf>
    <xf numFmtId="171" fontId="23" fillId="2" borderId="0" xfId="0" applyNumberFormat="1" applyFont="1" applyFill="1" applyBorder="1" applyAlignment="1">
      <alignment horizontal="right" vertical="center"/>
    </xf>
    <xf numFmtId="166" fontId="15" fillId="0" borderId="0" xfId="0" applyNumberFormat="1" applyFont="1"/>
    <xf numFmtId="0" fontId="24" fillId="0" borderId="0" xfId="0" applyFont="1" applyBorder="1" applyAlignment="1">
      <alignment horizontal="center" vertical="top" wrapText="1"/>
    </xf>
    <xf numFmtId="0" fontId="25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 wrapText="1"/>
    </xf>
    <xf numFmtId="0" fontId="0" fillId="0" borderId="13" xfId="0" applyBorder="1" applyAlignment="1"/>
    <xf numFmtId="1" fontId="7" fillId="2" borderId="4" xfId="5" applyNumberFormat="1" applyFont="1" applyFill="1" applyBorder="1" applyAlignment="1">
      <alignment horizontal="center" vertical="center" wrapText="1"/>
    </xf>
    <xf numFmtId="1" fontId="7" fillId="2" borderId="10" xfId="5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4" fontId="0" fillId="0" borderId="0" xfId="0" applyNumberFormat="1" applyAlignment="1">
      <alignment horizontal="right" vertical="center"/>
    </xf>
  </cellXfs>
  <cellStyles count="48"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Milliers" xfId="1" builtinId="3"/>
    <cellStyle name="Normal" xfId="0" builtinId="0"/>
    <cellStyle name="Normal 2" xfId="3"/>
    <cellStyle name="Normal 3" xfId="4"/>
    <cellStyle name="Normal 4" xfId="5"/>
    <cellStyle name="Pourcentage" xfId="2" builtinId="5"/>
  </cellStyles>
  <dxfs count="0"/>
  <tableStyles count="0" defaultTableStyle="TableStyleMedium9" defaultPivotStyle="PivotStyleMedium4"/>
  <colors>
    <mruColors>
      <color rgb="FFFC14D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4" Type="http://schemas.openxmlformats.org/officeDocument/2006/relationships/externalLink" Target="externalLinks/externalLink3.xml"/><Relationship Id="rId5" Type="http://schemas.openxmlformats.org/officeDocument/2006/relationships/externalLink" Target="externalLinks/externalLink4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fr-FR"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Activité (ventes de ciment) et Emploi dans le BTP : </a:t>
            </a:r>
            <a:r>
              <a:rPr lang="fr-FR"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chute nettement plus marquée pour les ventes de ciment que pour l'emploi ;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fr-FR"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la petite reprise du ciment en 2015 et 2016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fr-FR"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ne s'accompagne pas de celle de l'emploi</a:t>
            </a:r>
          </a:p>
        </c:rich>
      </c:tx>
      <c:layout>
        <c:manualLayout>
          <c:xMode val="edge"/>
          <c:yMode val="edge"/>
          <c:x val="0.121575123231547"/>
          <c:y val="0.00714285714285714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0676337942513283"/>
          <c:y val="0.162857142857143"/>
          <c:w val="0.872862492798156"/>
          <c:h val="0.746619235095613"/>
        </c:manualLayout>
      </c:layout>
      <c:lineChart>
        <c:grouping val="standard"/>
        <c:varyColors val="0"/>
        <c:ser>
          <c:idx val="1"/>
          <c:order val="1"/>
          <c:tx>
            <c:strRef>
              <c:f>'[4]Travail PC '!$A$22</c:f>
              <c:strCache>
                <c:ptCount val="1"/>
                <c:pt idx="0">
                  <c:v>Ventes de ciment, KT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1400" b="1"/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'[4]Travail PC '!$B$7:$I$7</c:f>
              <c:numCache>
                <c:formatCode>General</c:formatCode>
                <c:ptCount val="8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  <c:pt idx="5">
                  <c:v>2015.0</c:v>
                </c:pt>
                <c:pt idx="6">
                  <c:v>2016.0</c:v>
                </c:pt>
                <c:pt idx="7">
                  <c:v>2017.0</c:v>
                </c:pt>
              </c:numCache>
            </c:numRef>
          </c:cat>
          <c:val>
            <c:numRef>
              <c:f>'[4]Travail PC '!$B$22:$I$22</c:f>
              <c:numCache>
                <c:formatCode>General</c:formatCode>
                <c:ptCount val="8"/>
                <c:pt idx="0">
                  <c:v>161.235813</c:v>
                </c:pt>
                <c:pt idx="1">
                  <c:v>147.760793</c:v>
                </c:pt>
                <c:pt idx="2">
                  <c:v>124.956286</c:v>
                </c:pt>
                <c:pt idx="3">
                  <c:v>119.27874</c:v>
                </c:pt>
                <c:pt idx="4">
                  <c:v>106.492398</c:v>
                </c:pt>
                <c:pt idx="5">
                  <c:v>113.954</c:v>
                </c:pt>
                <c:pt idx="6">
                  <c:v>111.803</c:v>
                </c:pt>
                <c:pt idx="7">
                  <c:v>104.391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10209192"/>
        <c:axId val="-2067848616"/>
      </c:lineChart>
      <c:lineChart>
        <c:grouping val="standard"/>
        <c:varyColors val="0"/>
        <c:ser>
          <c:idx val="0"/>
          <c:order val="0"/>
          <c:tx>
            <c:strRef>
              <c:f>'[4]Travail PC '!$A$8</c:f>
              <c:strCache>
                <c:ptCount val="1"/>
                <c:pt idx="0">
                  <c:v>Total emploi BTP, milliers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dLbls>
            <c:numFmt formatCode="#,##0.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1400" b="1"/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'[4]Travail PC '!$B$7:$I$7</c:f>
              <c:numCache>
                <c:formatCode>General</c:formatCode>
                <c:ptCount val="8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  <c:pt idx="5">
                  <c:v>2015.0</c:v>
                </c:pt>
                <c:pt idx="6">
                  <c:v>2016.0</c:v>
                </c:pt>
                <c:pt idx="7">
                  <c:v>2017.0</c:v>
                </c:pt>
              </c:numCache>
            </c:numRef>
          </c:cat>
          <c:val>
            <c:numRef>
              <c:f>'[4]Travail PC '!$B$8:$I$8</c:f>
              <c:numCache>
                <c:formatCode>General</c:formatCode>
                <c:ptCount val="8"/>
                <c:pt idx="0">
                  <c:v>8.7938595</c:v>
                </c:pt>
                <c:pt idx="1">
                  <c:v>9.11549925</c:v>
                </c:pt>
                <c:pt idx="2">
                  <c:v>8.687365999999998</c:v>
                </c:pt>
                <c:pt idx="3">
                  <c:v>8.38517525</c:v>
                </c:pt>
                <c:pt idx="4">
                  <c:v>8.36347575</c:v>
                </c:pt>
                <c:pt idx="5">
                  <c:v>8.171194</c:v>
                </c:pt>
                <c:pt idx="6">
                  <c:v>7.83692025</c:v>
                </c:pt>
                <c:pt idx="7">
                  <c:v>7.6704365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8113944"/>
        <c:axId val="-2053896312"/>
      </c:lineChart>
      <c:catAx>
        <c:axId val="-2010209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-2067848616"/>
        <c:crosses val="autoZero"/>
        <c:auto val="1"/>
        <c:lblAlgn val="ctr"/>
        <c:lblOffset val="100"/>
        <c:noMultiLvlLbl val="0"/>
      </c:catAx>
      <c:valAx>
        <c:axId val="-2067848616"/>
        <c:scaling>
          <c:orientation val="minMax"/>
          <c:max val="200.0"/>
          <c:min val="100.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-2010209192"/>
        <c:crosses val="autoZero"/>
        <c:crossBetween val="between"/>
      </c:valAx>
      <c:catAx>
        <c:axId val="-2068113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053896312"/>
        <c:crosses val="autoZero"/>
        <c:auto val="1"/>
        <c:lblAlgn val="ctr"/>
        <c:lblOffset val="100"/>
        <c:noMultiLvlLbl val="0"/>
      </c:catAx>
      <c:valAx>
        <c:axId val="-2053896312"/>
        <c:scaling>
          <c:orientation val="minMax"/>
          <c:max val="10.0"/>
          <c:min val="5.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008000"/>
                </a:solidFill>
              </a:defRPr>
            </a:pPr>
            <a:endParaRPr lang="fr-FR"/>
          </a:p>
        </c:txPr>
        <c:crossAx val="-2068113944"/>
        <c:crosses val="max"/>
        <c:crossBetween val="between"/>
      </c:valAx>
    </c:plotArea>
    <c:legend>
      <c:legendPos val="r"/>
      <c:layout>
        <c:manualLayout>
          <c:xMode val="edge"/>
          <c:yMode val="edge"/>
          <c:x val="0.386262243134242"/>
          <c:y val="0.502203880764904"/>
          <c:w val="0.386095480442993"/>
          <c:h val="0.175592238470191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fr-FR" sz="2000" b="1"/>
              <a:t>Logements sociaux pour 1000 habitant : </a:t>
            </a:r>
          </a:p>
          <a:p>
            <a:pPr>
              <a:defRPr sz="2000" b="1"/>
            </a:pPr>
            <a:r>
              <a:rPr lang="fr-FR" sz="2000" b="1"/>
              <a:t>ils ne se trouvent qu'à Nouméa et Dumbéa...</a:t>
            </a:r>
          </a:p>
        </c:rich>
      </c:tx>
      <c:layout>
        <c:manualLayout>
          <c:xMode val="edge"/>
          <c:yMode val="edge"/>
          <c:x val="0.133374015748031"/>
          <c:y val="0.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163385826772"/>
          <c:y val="0.192592228054826"/>
          <c:w val="0.569267279090114"/>
          <c:h val="0.69006233595800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2"/>
            <c:invertIfNegative val="0"/>
            <c:bubble3D val="0"/>
            <c:spPr>
              <a:solidFill>
                <a:srgbClr val="FF66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</c:spPr>
          </c:dPt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1800" b="1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'[4]Travail PC '!$D$389:$D$394</c:f>
              <c:strCache>
                <c:ptCount val="6"/>
                <c:pt idx="0">
                  <c:v>_x0006_Nouméa</c:v>
                </c:pt>
                <c:pt idx="1">
                  <c:v>_x0006_Dumbéa</c:v>
                </c:pt>
                <c:pt idx="2">
                  <c:v>_x000e_Mont-Dore (Le)</c:v>
                </c:pt>
                <c:pt idx="3">
                  <c:v>_x0005_Païta</c:v>
                </c:pt>
                <c:pt idx="4">
                  <c:v>_x0014_NC Hors Grand Nouméa</c:v>
                </c:pt>
                <c:pt idx="5">
                  <c:v>_x0012_Nouvelle-Calédonie</c:v>
                </c:pt>
              </c:strCache>
            </c:strRef>
          </c:cat>
          <c:val>
            <c:numRef>
              <c:f>'[4]Travail PC '!$E$389:$E$394</c:f>
              <c:numCache>
                <c:formatCode>General</c:formatCode>
                <c:ptCount val="6"/>
                <c:pt idx="0">
                  <c:v>92.52847106859076</c:v>
                </c:pt>
                <c:pt idx="1">
                  <c:v>86.53967056456683</c:v>
                </c:pt>
                <c:pt idx="2">
                  <c:v>25.59381329405266</c:v>
                </c:pt>
                <c:pt idx="3">
                  <c:v>10.91385331781141</c:v>
                </c:pt>
                <c:pt idx="4">
                  <c:v>10.06072284837214</c:v>
                </c:pt>
                <c:pt idx="5">
                  <c:v>51.40884111516667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499144"/>
        <c:axId val="1797426040"/>
      </c:barChart>
      <c:catAx>
        <c:axId val="18194991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fr-FR"/>
          </a:p>
        </c:txPr>
        <c:crossAx val="1797426040"/>
        <c:crosses val="autoZero"/>
        <c:auto val="1"/>
        <c:lblAlgn val="ctr"/>
        <c:lblOffset val="100"/>
        <c:noMultiLvlLbl val="0"/>
      </c:catAx>
      <c:valAx>
        <c:axId val="179742604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fr-FR"/>
          </a:p>
        </c:txPr>
        <c:crossAx val="181949914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4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fr-FR"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Licenciements économiques : </a:t>
            </a:r>
          </a:p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fr-FR"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la forte croissance jusqu'en 2015, </a:t>
            </a:r>
          </a:p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fr-FR"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nette amélioration en 2016</a:t>
            </a:r>
          </a:p>
        </c:rich>
      </c:tx>
      <c:layout>
        <c:manualLayout>
          <c:xMode val="edge"/>
          <c:yMode val="edge"/>
          <c:x val="0.174389923820498"/>
          <c:y val="0.0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0639855002880737"/>
          <c:y val="0.0985714285714285"/>
          <c:w val="0.877963798732475"/>
          <c:h val="0.810904949381327"/>
        </c:manualLayout>
      </c:layout>
      <c:lineChart>
        <c:grouping val="standard"/>
        <c:varyColors val="0"/>
        <c:ser>
          <c:idx val="0"/>
          <c:order val="0"/>
          <c:tx>
            <c:strRef>
              <c:f>'[4]Travail PC '!$A$3</c:f>
              <c:strCache>
                <c:ptCount val="1"/>
                <c:pt idx="0">
                  <c:v>Construction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'[4]Travail PC '!$B$2:$I$2</c:f>
              <c:numCache>
                <c:formatCode>General</c:formatCode>
                <c:ptCount val="8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  <c:pt idx="5">
                  <c:v>2015.0</c:v>
                </c:pt>
                <c:pt idx="6">
                  <c:v>2016.0</c:v>
                </c:pt>
                <c:pt idx="7">
                  <c:v>2017.0</c:v>
                </c:pt>
              </c:numCache>
            </c:numRef>
          </c:cat>
          <c:val>
            <c:numRef>
              <c:f>'[4]Travail PC '!$B$3:$I$3</c:f>
              <c:numCache>
                <c:formatCode>General</c:formatCode>
                <c:ptCount val="8"/>
                <c:pt idx="0">
                  <c:v>77.0</c:v>
                </c:pt>
                <c:pt idx="1">
                  <c:v>54.0</c:v>
                </c:pt>
                <c:pt idx="2">
                  <c:v>132.0</c:v>
                </c:pt>
                <c:pt idx="3">
                  <c:v>160.0</c:v>
                </c:pt>
                <c:pt idx="4">
                  <c:v>128.0</c:v>
                </c:pt>
                <c:pt idx="5">
                  <c:v>151.0</c:v>
                </c:pt>
                <c:pt idx="6">
                  <c:v>40.0</c:v>
                </c:pt>
                <c:pt idx="7">
                  <c:v>31.0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'[4]Travail PC '!$A$4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'[4]Travail PC '!$B$2:$I$2</c:f>
              <c:numCache>
                <c:formatCode>General</c:formatCode>
                <c:ptCount val="8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  <c:pt idx="5">
                  <c:v>2015.0</c:v>
                </c:pt>
                <c:pt idx="6">
                  <c:v>2016.0</c:v>
                </c:pt>
                <c:pt idx="7">
                  <c:v>2017.0</c:v>
                </c:pt>
              </c:numCache>
            </c:numRef>
          </c:cat>
          <c:val>
            <c:numRef>
              <c:f>'[4]Travail PC '!$B$4:$I$4</c:f>
              <c:numCache>
                <c:formatCode>General</c:formatCode>
                <c:ptCount val="8"/>
                <c:pt idx="0">
                  <c:v>167.0</c:v>
                </c:pt>
                <c:pt idx="1">
                  <c:v>155.0</c:v>
                </c:pt>
                <c:pt idx="2">
                  <c:v>246.0</c:v>
                </c:pt>
                <c:pt idx="3">
                  <c:v>278.0</c:v>
                </c:pt>
                <c:pt idx="4">
                  <c:v>251.0</c:v>
                </c:pt>
                <c:pt idx="5">
                  <c:v>307.0</c:v>
                </c:pt>
                <c:pt idx="6">
                  <c:v>203.0</c:v>
                </c:pt>
                <c:pt idx="7">
                  <c:v>228.0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29017640"/>
        <c:axId val="-2096393560"/>
      </c:lineChart>
      <c:lineChart>
        <c:grouping val="standard"/>
        <c:varyColors val="0"/>
        <c:ser>
          <c:idx val="2"/>
          <c:order val="2"/>
          <c:tx>
            <c:strRef>
              <c:f>'[4]Travail PC '!$A$5</c:f>
              <c:strCache>
                <c:ptCount val="1"/>
                <c:pt idx="0">
                  <c:v>Construction, %</c:v>
                </c:pt>
              </c:strCache>
            </c:strRef>
          </c:tx>
          <c:spPr>
            <a:ln w="76200" cmpd="sng">
              <a:solidFill>
                <a:srgbClr val="FF0000"/>
              </a:solidFill>
              <a:prstDash val="sysDot"/>
            </a:ln>
          </c:spPr>
          <c:marker>
            <c:symbol val="none"/>
          </c:marker>
          <c:cat>
            <c:numRef>
              <c:f>'[4]Travail PC '!$B$2:$I$2</c:f>
              <c:numCache>
                <c:formatCode>General</c:formatCode>
                <c:ptCount val="8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  <c:pt idx="5">
                  <c:v>2015.0</c:v>
                </c:pt>
                <c:pt idx="6">
                  <c:v>2016.0</c:v>
                </c:pt>
                <c:pt idx="7">
                  <c:v>2017.0</c:v>
                </c:pt>
              </c:numCache>
            </c:numRef>
          </c:cat>
          <c:val>
            <c:numRef>
              <c:f>'[4]Travail PC '!$B$5:$I$5</c:f>
              <c:numCache>
                <c:formatCode>General</c:formatCode>
                <c:ptCount val="8"/>
                <c:pt idx="0">
                  <c:v>0.461077844311377</c:v>
                </c:pt>
                <c:pt idx="1">
                  <c:v>0.348387096774193</c:v>
                </c:pt>
                <c:pt idx="2">
                  <c:v>0.536585365853659</c:v>
                </c:pt>
                <c:pt idx="3">
                  <c:v>0.575539568345324</c:v>
                </c:pt>
                <c:pt idx="4">
                  <c:v>0.50996015936255</c:v>
                </c:pt>
                <c:pt idx="5">
                  <c:v>0.49185667752443</c:v>
                </c:pt>
                <c:pt idx="6">
                  <c:v>0.197044334975369</c:v>
                </c:pt>
                <c:pt idx="7">
                  <c:v>0.135964912280702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75179384"/>
        <c:axId val="-2026894408"/>
      </c:lineChart>
      <c:catAx>
        <c:axId val="-2029017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-2096393560"/>
        <c:crosses val="autoZero"/>
        <c:auto val="1"/>
        <c:lblAlgn val="ctr"/>
        <c:lblOffset val="100"/>
        <c:noMultiLvlLbl val="0"/>
      </c:catAx>
      <c:valAx>
        <c:axId val="-2096393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-2029017640"/>
        <c:crosses val="autoZero"/>
        <c:crossBetween val="between"/>
      </c:valAx>
      <c:catAx>
        <c:axId val="-20751793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026894408"/>
        <c:crosses val="autoZero"/>
        <c:auto val="1"/>
        <c:lblAlgn val="ctr"/>
        <c:lblOffset val="100"/>
        <c:noMultiLvlLbl val="0"/>
      </c:catAx>
      <c:valAx>
        <c:axId val="-202689440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-2075179384"/>
        <c:crosses val="max"/>
        <c:crossBetween val="between"/>
      </c:valAx>
    </c:plotArea>
    <c:legend>
      <c:legendPos val="r"/>
      <c:layout>
        <c:manualLayout>
          <c:xMode val="edge"/>
          <c:yMode val="edge"/>
          <c:x val="0.389041194545804"/>
          <c:y val="0.697055680539932"/>
          <c:w val="0.210552301389156"/>
          <c:h val="0.215174071991001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1.0" l="0.75" r="0.75" t="1.0" header="0.5" footer="0.5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fr-FR" sz="1400" b="1"/>
              <a:t>Variation annuelle de l'emploi dans le BTP, milliers</a:t>
            </a:r>
          </a:p>
        </c:rich>
      </c:tx>
      <c:layout>
        <c:manualLayout>
          <c:xMode val="edge"/>
          <c:yMode val="edge"/>
          <c:x val="0.208948690864861"/>
          <c:y val="0.0035714285714285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554386723001088"/>
          <c:y val="0.0985714285714285"/>
          <c:w val="0.749514595736509"/>
          <c:h val="0.82876209223847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'[4]Travail PC '!$T$9</c:f>
              <c:strCache>
                <c:ptCount val="1"/>
                <c:pt idx="0">
                  <c:v>Construction de maisons individuelles</c:v>
                </c:pt>
              </c:strCache>
            </c:strRef>
          </c:tx>
          <c:spPr>
            <a:solidFill>
              <a:srgbClr val="3BFF38"/>
            </a:solidFill>
          </c:spPr>
          <c:invertIfNegative val="0"/>
          <c:cat>
            <c:numRef>
              <c:f>'[4]Travail PC '!$U$7:$AA$7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'[4]Travail PC '!$U$9:$AA$9</c:f>
              <c:numCache>
                <c:formatCode>General</c:formatCode>
                <c:ptCount val="7"/>
                <c:pt idx="0">
                  <c:v>0.0659164999999998</c:v>
                </c:pt>
                <c:pt idx="1">
                  <c:v>-0.135671</c:v>
                </c:pt>
                <c:pt idx="2">
                  <c:v>-0.258183</c:v>
                </c:pt>
                <c:pt idx="3">
                  <c:v>-0.01463325</c:v>
                </c:pt>
                <c:pt idx="4">
                  <c:v>0.0494497500000001</c:v>
                </c:pt>
                <c:pt idx="5">
                  <c:v>0.00788324999999995</c:v>
                </c:pt>
                <c:pt idx="6">
                  <c:v>-0.00814574999999995</c:v>
                </c:pt>
              </c:numCache>
            </c:numRef>
          </c:val>
        </c:ser>
        <c:ser>
          <c:idx val="2"/>
          <c:order val="2"/>
          <c:tx>
            <c:strRef>
              <c:f>'[4]Travail PC '!$T$10</c:f>
              <c:strCache>
                <c:ptCount val="1"/>
                <c:pt idx="0">
                  <c:v>Construction d'autres bâtiments</c:v>
                </c:pt>
              </c:strCache>
            </c:strRef>
          </c:tx>
          <c:spPr>
            <a:solidFill>
              <a:srgbClr val="008000"/>
            </a:solidFill>
          </c:spPr>
          <c:invertIfNegative val="0"/>
          <c:cat>
            <c:numRef>
              <c:f>'[4]Travail PC '!$U$7:$AA$7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'[4]Travail PC '!$U$10:$AA$10</c:f>
              <c:numCache>
                <c:formatCode>General</c:formatCode>
                <c:ptCount val="7"/>
                <c:pt idx="0">
                  <c:v>0.0498022500000001</c:v>
                </c:pt>
                <c:pt idx="1">
                  <c:v>-0.130957</c:v>
                </c:pt>
                <c:pt idx="2">
                  <c:v>-0.0358342499999997</c:v>
                </c:pt>
                <c:pt idx="3">
                  <c:v>-0.0851872500000004</c:v>
                </c:pt>
                <c:pt idx="4">
                  <c:v>-0.21536325</c:v>
                </c:pt>
                <c:pt idx="5">
                  <c:v>-0.13433275</c:v>
                </c:pt>
                <c:pt idx="6">
                  <c:v>-0.0552747499999999</c:v>
                </c:pt>
              </c:numCache>
            </c:numRef>
          </c:val>
        </c:ser>
        <c:ser>
          <c:idx val="3"/>
          <c:order val="3"/>
          <c:tx>
            <c:strRef>
              <c:f>'[4]Travail PC '!$T$11</c:f>
              <c:strCache>
                <c:ptCount val="1"/>
                <c:pt idx="0">
                  <c:v>Géne civil</c:v>
                </c:pt>
              </c:strCache>
            </c:strRef>
          </c:tx>
          <c:spPr>
            <a:solidFill>
              <a:srgbClr val="660066"/>
            </a:solidFill>
          </c:spPr>
          <c:invertIfNegative val="0"/>
          <c:cat>
            <c:numRef>
              <c:f>'[4]Travail PC '!$U$7:$AA$7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'[4]Travail PC '!$U$11:$AA$11</c:f>
              <c:numCache>
                <c:formatCode>General</c:formatCode>
                <c:ptCount val="7"/>
                <c:pt idx="0">
                  <c:v>0.2036995</c:v>
                </c:pt>
                <c:pt idx="1">
                  <c:v>0.0859797500000001</c:v>
                </c:pt>
                <c:pt idx="2">
                  <c:v>0.0788915000000001</c:v>
                </c:pt>
                <c:pt idx="3">
                  <c:v>0.00352074999999985</c:v>
                </c:pt>
                <c:pt idx="4">
                  <c:v>-0.0177459999999998</c:v>
                </c:pt>
                <c:pt idx="5">
                  <c:v>-0.09692875</c:v>
                </c:pt>
                <c:pt idx="6">
                  <c:v>-0.0212957500000004</c:v>
                </c:pt>
              </c:numCache>
            </c:numRef>
          </c:val>
        </c:ser>
        <c:ser>
          <c:idx val="4"/>
          <c:order val="4"/>
          <c:tx>
            <c:strRef>
              <c:f>'[4]Travail PC '!$T$12</c:f>
              <c:strCache>
                <c:ptCount val="1"/>
                <c:pt idx="0">
                  <c:v>Travaux de construction spécialisés et divers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numRef>
              <c:f>'[4]Travail PC '!$U$7:$AA$7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'[4]Travail PC '!$U$12:$AA$12</c:f>
              <c:numCache>
                <c:formatCode>General</c:formatCode>
                <c:ptCount val="7"/>
                <c:pt idx="0">
                  <c:v>0.00222150000000099</c:v>
                </c:pt>
                <c:pt idx="1">
                  <c:v>-0.247485000000002</c:v>
                </c:pt>
                <c:pt idx="2">
                  <c:v>-0.087064999999999</c:v>
                </c:pt>
                <c:pt idx="3">
                  <c:v>0.0746002500000014</c:v>
                </c:pt>
                <c:pt idx="4">
                  <c:v>-0.00862225000000105</c:v>
                </c:pt>
                <c:pt idx="5">
                  <c:v>-0.1108955</c:v>
                </c:pt>
                <c:pt idx="6">
                  <c:v>-0.0817674999999998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03723400"/>
        <c:axId val="-2024371992"/>
      </c:barChart>
      <c:lineChart>
        <c:grouping val="standard"/>
        <c:varyColors val="0"/>
        <c:ser>
          <c:idx val="0"/>
          <c:order val="0"/>
          <c:tx>
            <c:strRef>
              <c:f>'[4]Travail PC '!$T$8</c:f>
              <c:strCache>
                <c:ptCount val="1"/>
                <c:pt idx="0">
                  <c:v>Total emploi BTP, milliers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val>
            <c:numRef>
              <c:f>'[4]Travail PC '!$U$8:$AA$8</c:f>
              <c:numCache>
                <c:formatCode>General</c:formatCode>
                <c:ptCount val="7"/>
                <c:pt idx="0">
                  <c:v>0.321639750000001</c:v>
                </c:pt>
                <c:pt idx="1">
                  <c:v>-0.428133250000002</c:v>
                </c:pt>
                <c:pt idx="2">
                  <c:v>-0.302190749999999</c:v>
                </c:pt>
                <c:pt idx="3">
                  <c:v>-0.0216994999999986</c:v>
                </c:pt>
                <c:pt idx="4">
                  <c:v>-0.192281750000001</c:v>
                </c:pt>
                <c:pt idx="5">
                  <c:v>-0.334273749999999</c:v>
                </c:pt>
                <c:pt idx="6">
                  <c:v>-0.16648375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3723400"/>
        <c:axId val="-2024371992"/>
      </c:lineChart>
      <c:catAx>
        <c:axId val="-2103723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-2024371992"/>
        <c:crosses val="autoZero"/>
        <c:auto val="1"/>
        <c:lblAlgn val="ctr"/>
        <c:lblOffset val="100"/>
        <c:noMultiLvlLbl val="0"/>
      </c:catAx>
      <c:valAx>
        <c:axId val="-20243719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-2103723400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1200" b="1"/>
            </a:pPr>
            <a:endParaRPr lang="fr-FR"/>
          </a:p>
        </c:txPr>
      </c:legendEntry>
      <c:legendEntry>
        <c:idx val="4"/>
        <c:delete val="1"/>
      </c:legendEntry>
      <c:layout>
        <c:manualLayout>
          <c:xMode val="edge"/>
          <c:yMode val="edge"/>
          <c:x val="0.814979194673836"/>
          <c:y val="0.0317336895388076"/>
          <c:w val="0.168760642724537"/>
          <c:h val="0.956532620922385"/>
        </c:manualLayout>
      </c:layout>
      <c:overlay val="0"/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fr-FR" sz="1400" b="1"/>
              <a:t>Variation cumulée de l'emploi dans le BTP depuis 2010, milliers</a:t>
            </a:r>
          </a:p>
        </c:rich>
      </c:tx>
      <c:layout>
        <c:manualLayout>
          <c:xMode val="edge"/>
          <c:yMode val="edge"/>
          <c:x val="0.208948690864861"/>
          <c:y val="0.0035714285714285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554386723001088"/>
          <c:y val="0.0985714285714285"/>
          <c:w val="0.926343864029191"/>
          <c:h val="0.82876209223847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'[4]Travail PC '!$AC$9</c:f>
              <c:strCache>
                <c:ptCount val="1"/>
                <c:pt idx="0">
                  <c:v>Construction de maisons individuelles</c:v>
                </c:pt>
              </c:strCache>
            </c:strRef>
          </c:tx>
          <c:spPr>
            <a:solidFill>
              <a:srgbClr val="3BFF38"/>
            </a:solidFill>
          </c:spPr>
          <c:invertIfNegative val="0"/>
          <c:cat>
            <c:numRef>
              <c:f>'[4]Travail PC '!$AD$7:$AI$7</c:f>
              <c:numCache>
                <c:formatCode>General</c:formatCode>
                <c:ptCount val="6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</c:numCache>
            </c:numRef>
          </c:cat>
          <c:val>
            <c:numRef>
              <c:f>'[4]Travail PC '!$AD$9:$AI$9</c:f>
              <c:numCache>
                <c:formatCode>General</c:formatCode>
                <c:ptCount val="6"/>
                <c:pt idx="0">
                  <c:v>-0.0118864089608928</c:v>
                </c:pt>
                <c:pt idx="1">
                  <c:v>-0.147557408960893</c:v>
                </c:pt>
                <c:pt idx="2">
                  <c:v>-0.405740408960893</c:v>
                </c:pt>
                <c:pt idx="3">
                  <c:v>-0.420373658960893</c:v>
                </c:pt>
                <c:pt idx="4">
                  <c:v>-0.370923908960893</c:v>
                </c:pt>
                <c:pt idx="5">
                  <c:v>-0.363040658960893</c:v>
                </c:pt>
              </c:numCache>
            </c:numRef>
          </c:val>
        </c:ser>
        <c:ser>
          <c:idx val="2"/>
          <c:order val="2"/>
          <c:tx>
            <c:strRef>
              <c:f>'[4]Travail PC '!$AC$10</c:f>
              <c:strCache>
                <c:ptCount val="1"/>
                <c:pt idx="0">
                  <c:v>Construction d'autres bâtiments</c:v>
                </c:pt>
              </c:strCache>
            </c:strRef>
          </c:tx>
          <c:spPr>
            <a:solidFill>
              <a:srgbClr val="008000"/>
            </a:solidFill>
          </c:spPr>
          <c:invertIfNegative val="0"/>
          <c:cat>
            <c:numRef>
              <c:f>'[4]Travail PC '!$AD$7:$AI$7</c:f>
              <c:numCache>
                <c:formatCode>General</c:formatCode>
                <c:ptCount val="6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</c:numCache>
            </c:numRef>
          </c:cat>
          <c:val>
            <c:numRef>
              <c:f>'[4]Travail PC '!$AD$10:$AI$10</c:f>
              <c:numCache>
                <c:formatCode>General</c:formatCode>
                <c:ptCount val="6"/>
                <c:pt idx="0">
                  <c:v>-0.00555574175846068</c:v>
                </c:pt>
                <c:pt idx="1">
                  <c:v>-0.136512741758461</c:v>
                </c:pt>
                <c:pt idx="2">
                  <c:v>-0.17234699175846</c:v>
                </c:pt>
                <c:pt idx="3">
                  <c:v>-0.257534241758461</c:v>
                </c:pt>
                <c:pt idx="4">
                  <c:v>-0.472897491758461</c:v>
                </c:pt>
                <c:pt idx="5">
                  <c:v>-0.60723024175846</c:v>
                </c:pt>
              </c:numCache>
            </c:numRef>
          </c:val>
        </c:ser>
        <c:ser>
          <c:idx val="3"/>
          <c:order val="3"/>
          <c:tx>
            <c:strRef>
              <c:f>'[4]Travail PC '!$AC$11</c:f>
              <c:strCache>
                <c:ptCount val="1"/>
                <c:pt idx="0">
                  <c:v>Géne civil</c:v>
                </c:pt>
              </c:strCache>
            </c:strRef>
          </c:tx>
          <c:spPr>
            <a:solidFill>
              <a:srgbClr val="660066"/>
            </a:solidFill>
          </c:spPr>
          <c:invertIfNegative val="0"/>
          <c:cat>
            <c:numRef>
              <c:f>'[4]Travail PC '!$AD$7:$AI$7</c:f>
              <c:numCache>
                <c:formatCode>General</c:formatCode>
                <c:ptCount val="6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</c:numCache>
            </c:numRef>
          </c:cat>
          <c:val>
            <c:numRef>
              <c:f>'[4]Travail PC '!$AD$11:$AI$11</c:f>
              <c:numCache>
                <c:formatCode>General</c:formatCode>
                <c:ptCount val="6"/>
                <c:pt idx="0">
                  <c:v>0.0170172469516021</c:v>
                </c:pt>
                <c:pt idx="1">
                  <c:v>0.102996996951602</c:v>
                </c:pt>
                <c:pt idx="2">
                  <c:v>0.181888496951602</c:v>
                </c:pt>
                <c:pt idx="3">
                  <c:v>0.185409246951602</c:v>
                </c:pt>
                <c:pt idx="4">
                  <c:v>0.167663246951602</c:v>
                </c:pt>
                <c:pt idx="5">
                  <c:v>0.0707344969516024</c:v>
                </c:pt>
              </c:numCache>
            </c:numRef>
          </c:val>
        </c:ser>
        <c:ser>
          <c:idx val="4"/>
          <c:order val="4"/>
          <c:tx>
            <c:strRef>
              <c:f>'[4]Travail PC '!$AC$12</c:f>
              <c:strCache>
                <c:ptCount val="1"/>
                <c:pt idx="0">
                  <c:v>Travaux de construction spécialisés et divers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numRef>
              <c:f>'[4]Travail PC '!$AD$7:$AI$7</c:f>
              <c:numCache>
                <c:formatCode>General</c:formatCode>
                <c:ptCount val="6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</c:numCache>
            </c:numRef>
          </c:cat>
          <c:val>
            <c:numRef>
              <c:f>'[4]Travail PC '!$AD$12:$AI$12</c:f>
              <c:numCache>
                <c:formatCode>General</c:formatCode>
                <c:ptCount val="6"/>
                <c:pt idx="0">
                  <c:v>0.000424903767751283</c:v>
                </c:pt>
                <c:pt idx="1">
                  <c:v>-0.247060096232251</c:v>
                </c:pt>
                <c:pt idx="2">
                  <c:v>-0.33412509623225</c:v>
                </c:pt>
                <c:pt idx="3">
                  <c:v>-0.259524846232248</c:v>
                </c:pt>
                <c:pt idx="4">
                  <c:v>-0.268147096232249</c:v>
                </c:pt>
                <c:pt idx="5">
                  <c:v>-0.379042596232249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088801592"/>
        <c:axId val="1754835128"/>
      </c:barChart>
      <c:lineChart>
        <c:grouping val="standard"/>
        <c:varyColors val="0"/>
        <c:ser>
          <c:idx val="0"/>
          <c:order val="0"/>
          <c:tx>
            <c:strRef>
              <c:f>'[4]Travail PC '!$AC$8</c:f>
              <c:strCache>
                <c:ptCount val="1"/>
                <c:pt idx="0">
                  <c:v>Total emploi BTP, milliers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val>
            <c:numRef>
              <c:f>'[4]Travail PC '!$AD$8:$AI$8</c:f>
              <c:numCache>
                <c:formatCode>General</c:formatCode>
                <c:ptCount val="6"/>
                <c:pt idx="0">
                  <c:v>0.321639750000001</c:v>
                </c:pt>
                <c:pt idx="1">
                  <c:v>-0.106493500000001</c:v>
                </c:pt>
                <c:pt idx="2">
                  <c:v>-0.40868425</c:v>
                </c:pt>
                <c:pt idx="3">
                  <c:v>-0.430383749999999</c:v>
                </c:pt>
                <c:pt idx="4">
                  <c:v>-0.6226655</c:v>
                </c:pt>
                <c:pt idx="5">
                  <c:v>-0.95693925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88801592"/>
        <c:axId val="1754835128"/>
      </c:lineChart>
      <c:catAx>
        <c:axId val="-2088801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754835128"/>
        <c:crosses val="autoZero"/>
        <c:auto val="1"/>
        <c:lblAlgn val="ctr"/>
        <c:lblOffset val="100"/>
        <c:noMultiLvlLbl val="0"/>
      </c:catAx>
      <c:valAx>
        <c:axId val="1754835128"/>
        <c:scaling>
          <c:orientation val="minMax"/>
          <c:max val="0.4"/>
          <c:min val="-1.4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-20888015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fr-FR" sz="1400" b="1" i="0" u="none" strike="noStrike" baseline="0">
                <a:effectLst/>
              </a:rPr>
              <a:t>Variation annuelle de l'empl</a:t>
            </a:r>
            <a:r>
              <a:rPr lang="fr-FR" sz="1400" b="1"/>
              <a:t>oi dans les travaux spécialisés, milliers</a:t>
            </a:r>
          </a:p>
        </c:rich>
      </c:tx>
      <c:layout>
        <c:manualLayout>
          <c:xMode val="edge"/>
          <c:yMode val="edge"/>
          <c:x val="0.137564496511107"/>
          <c:y val="0.02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554386723001088"/>
          <c:y val="0.0985714285714285"/>
          <c:w val="0.936506465655208"/>
          <c:h val="0.8287620922384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'[4]Travail PC '!$T$16</c:f>
              <c:strCache>
                <c:ptCount val="1"/>
                <c:pt idx="0">
                  <c:v>Démolition et préparation des sites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</c:spPr>
          <c:invertIfNegative val="0"/>
          <c:cat>
            <c:numRef>
              <c:f>'[4]Travail PC '!$U$7:$AA$7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'[4]Travail PC '!$U$16:$AA$16</c:f>
              <c:numCache>
                <c:formatCode>General</c:formatCode>
                <c:ptCount val="7"/>
                <c:pt idx="0">
                  <c:v>0.0734977499999991</c:v>
                </c:pt>
                <c:pt idx="1">
                  <c:v>-0.0599322499999997</c:v>
                </c:pt>
                <c:pt idx="2">
                  <c:v>-0.0845274999999996</c:v>
                </c:pt>
                <c:pt idx="3">
                  <c:v>0.0228254999999993</c:v>
                </c:pt>
                <c:pt idx="4">
                  <c:v>0.133838250000001</c:v>
                </c:pt>
                <c:pt idx="5">
                  <c:v>-0.0726169999999997</c:v>
                </c:pt>
                <c:pt idx="6">
                  <c:v>-0.0905072500000008</c:v>
                </c:pt>
              </c:numCache>
            </c:numRef>
          </c:val>
        </c:ser>
        <c:ser>
          <c:idx val="1"/>
          <c:order val="1"/>
          <c:tx>
            <c:strRef>
              <c:f>'[4]Travail PC '!$T$17</c:f>
              <c:strCache>
                <c:ptCount val="1"/>
                <c:pt idx="0">
                  <c:v>Installation électrique, plomberie et autres 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</c:spPr>
          <c:invertIfNegative val="0"/>
          <c:cat>
            <c:numRef>
              <c:f>'[4]Travail PC '!$U$7:$AA$7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'[4]Travail PC '!$U$17:$AA$17</c:f>
              <c:numCache>
                <c:formatCode>General</c:formatCode>
                <c:ptCount val="7"/>
                <c:pt idx="0">
                  <c:v>0.00131875000000003</c:v>
                </c:pt>
                <c:pt idx="1">
                  <c:v>-0.0236495000000001</c:v>
                </c:pt>
                <c:pt idx="2">
                  <c:v>0.0555352500000001</c:v>
                </c:pt>
                <c:pt idx="3">
                  <c:v>0.0219750000000001</c:v>
                </c:pt>
                <c:pt idx="4">
                  <c:v>-0.00503300000000006</c:v>
                </c:pt>
                <c:pt idx="5">
                  <c:v>-0.0406060000000001</c:v>
                </c:pt>
                <c:pt idx="6">
                  <c:v>0.0355600000000001</c:v>
                </c:pt>
              </c:numCache>
            </c:numRef>
          </c:val>
        </c:ser>
        <c:ser>
          <c:idx val="2"/>
          <c:order val="2"/>
          <c:tx>
            <c:strRef>
              <c:f>'[4]Travail PC '!$T$18</c:f>
              <c:strCache>
                <c:ptCount val="1"/>
                <c:pt idx="0">
                  <c:v>Finition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'[4]Travail PC '!$U$7:$AA$7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'[4]Travail PC '!$U$18:$AA$18</c:f>
              <c:numCache>
                <c:formatCode>General</c:formatCode>
                <c:ptCount val="7"/>
                <c:pt idx="0">
                  <c:v>-0.0174377499999999</c:v>
                </c:pt>
                <c:pt idx="1">
                  <c:v>-0.08350475</c:v>
                </c:pt>
                <c:pt idx="2">
                  <c:v>0.00216274999999999</c:v>
                </c:pt>
                <c:pt idx="3">
                  <c:v>0.0258539999999999</c:v>
                </c:pt>
                <c:pt idx="4">
                  <c:v>-0.08247825</c:v>
                </c:pt>
                <c:pt idx="5">
                  <c:v>0.00682074999999993</c:v>
                </c:pt>
                <c:pt idx="6">
                  <c:v>-0.0140877499999998</c:v>
                </c:pt>
              </c:numCache>
            </c:numRef>
          </c:val>
        </c:ser>
        <c:ser>
          <c:idx val="3"/>
          <c:order val="3"/>
          <c:tx>
            <c:strRef>
              <c:f>'[4]Travail PC '!$T$19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numRef>
              <c:f>'[4]Travail PC '!$U$7:$AA$7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'[4]Travail PC '!$U$19:$AA$19</c:f>
              <c:numCache>
                <c:formatCode>General</c:formatCode>
                <c:ptCount val="7"/>
                <c:pt idx="0">
                  <c:v>-0.0551572499999986</c:v>
                </c:pt>
                <c:pt idx="1">
                  <c:v>-0.0803985000000018</c:v>
                </c:pt>
                <c:pt idx="2">
                  <c:v>-0.0602354999999997</c:v>
                </c:pt>
                <c:pt idx="3">
                  <c:v>0.00394575000000197</c:v>
                </c:pt>
                <c:pt idx="4">
                  <c:v>-0.0549492500000017</c:v>
                </c:pt>
                <c:pt idx="5">
                  <c:v>-0.00449324999999967</c:v>
                </c:pt>
                <c:pt idx="6">
                  <c:v>-0.0127324999999994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078812072"/>
        <c:axId val="-2031082808"/>
      </c:barChart>
      <c:lineChart>
        <c:grouping val="standard"/>
        <c:varyColors val="0"/>
        <c:ser>
          <c:idx val="4"/>
          <c:order val="4"/>
          <c:tx>
            <c:strRef>
              <c:f>'[4]Travail PC '!$T$20</c:f>
              <c:strCache>
                <c:ptCount val="1"/>
                <c:pt idx="0">
                  <c:v>Travaux de construction spécialisés et divers</c:v>
                </c:pt>
              </c:strCache>
            </c:strRef>
          </c:tx>
          <c:spPr>
            <a:ln>
              <a:solidFill>
                <a:srgbClr val="000090"/>
              </a:solidFill>
            </a:ln>
          </c:spPr>
          <c:marker>
            <c:symbol val="none"/>
          </c:marker>
          <c:val>
            <c:numRef>
              <c:f>'[4]Travail PC '!$U$20:$AA$20</c:f>
              <c:numCache>
                <c:formatCode>General</c:formatCode>
                <c:ptCount val="7"/>
                <c:pt idx="0">
                  <c:v>0.00222150000000099</c:v>
                </c:pt>
                <c:pt idx="1">
                  <c:v>-0.247485000000002</c:v>
                </c:pt>
                <c:pt idx="2">
                  <c:v>-0.087064999999999</c:v>
                </c:pt>
                <c:pt idx="3">
                  <c:v>0.0746002500000014</c:v>
                </c:pt>
                <c:pt idx="4">
                  <c:v>-0.00862225000000105</c:v>
                </c:pt>
                <c:pt idx="5">
                  <c:v>-0.1108955</c:v>
                </c:pt>
                <c:pt idx="6">
                  <c:v>-0.0817674999999998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78812072"/>
        <c:axId val="-2031082808"/>
      </c:lineChart>
      <c:catAx>
        <c:axId val="-2078812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-2031082808"/>
        <c:crosses val="autoZero"/>
        <c:auto val="1"/>
        <c:lblAlgn val="ctr"/>
        <c:lblOffset val="100"/>
        <c:noMultiLvlLbl val="0"/>
      </c:catAx>
      <c:valAx>
        <c:axId val="-2031082808"/>
        <c:scaling>
          <c:orientation val="minMax"/>
          <c:max val="0.15"/>
          <c:min val="-0.2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-207881207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fr-FR" sz="1400" b="1"/>
              <a:t>Variation cumulée de l'emploi dans les travaux spécialisés, milliers</a:t>
            </a:r>
          </a:p>
        </c:rich>
      </c:tx>
      <c:layout>
        <c:manualLayout>
          <c:xMode val="edge"/>
          <c:yMode val="edge"/>
          <c:x val="0.123582837206325"/>
          <c:y val="0.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554386723001088"/>
          <c:y val="0.0985714285714285"/>
          <c:w val="0.926343864029191"/>
          <c:h val="0.8287620922384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'[4]Travail PC '!$AC$16</c:f>
              <c:strCache>
                <c:ptCount val="1"/>
                <c:pt idx="0">
                  <c:v>Démolition et préparation des sites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</c:spPr>
          <c:invertIfNegative val="0"/>
          <c:cat>
            <c:numRef>
              <c:f>'[4]Travail PC '!$AD$7:$AJ$7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'[4]Travail PC '!$AD$16:$AJ$16</c:f>
              <c:numCache>
                <c:formatCode>General</c:formatCode>
                <c:ptCount val="7"/>
                <c:pt idx="0">
                  <c:v>0.0734977499999991</c:v>
                </c:pt>
                <c:pt idx="1">
                  <c:v>0.0135654999999994</c:v>
                </c:pt>
                <c:pt idx="2">
                  <c:v>-0.0709620000000002</c:v>
                </c:pt>
                <c:pt idx="3">
                  <c:v>-0.0481365000000009</c:v>
                </c:pt>
                <c:pt idx="4">
                  <c:v>0.0857017499999997</c:v>
                </c:pt>
                <c:pt idx="5">
                  <c:v>0.01308475</c:v>
                </c:pt>
                <c:pt idx="6">
                  <c:v>-0.0774225000000008</c:v>
                </c:pt>
              </c:numCache>
            </c:numRef>
          </c:val>
        </c:ser>
        <c:ser>
          <c:idx val="1"/>
          <c:order val="1"/>
          <c:tx>
            <c:strRef>
              <c:f>'[4]Travail PC '!$AC$17</c:f>
              <c:strCache>
                <c:ptCount val="1"/>
                <c:pt idx="0">
                  <c:v>Installation électrique, plomberie et autres 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</c:spPr>
          <c:invertIfNegative val="0"/>
          <c:cat>
            <c:numRef>
              <c:f>'[4]Travail PC '!$AD$7:$AJ$7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'[4]Travail PC '!$AD$17:$AJ$17</c:f>
              <c:numCache>
                <c:formatCode>General</c:formatCode>
                <c:ptCount val="7"/>
                <c:pt idx="0">
                  <c:v>0.00131875000000003</c:v>
                </c:pt>
                <c:pt idx="1">
                  <c:v>-0.0223307500000001</c:v>
                </c:pt>
                <c:pt idx="2">
                  <c:v>0.0332045000000001</c:v>
                </c:pt>
                <c:pt idx="3">
                  <c:v>0.0551795000000001</c:v>
                </c:pt>
                <c:pt idx="4">
                  <c:v>0.0501465000000001</c:v>
                </c:pt>
                <c:pt idx="5">
                  <c:v>0.00954049999999995</c:v>
                </c:pt>
                <c:pt idx="6">
                  <c:v>0.0451005000000001</c:v>
                </c:pt>
              </c:numCache>
            </c:numRef>
          </c:val>
        </c:ser>
        <c:ser>
          <c:idx val="2"/>
          <c:order val="2"/>
          <c:tx>
            <c:strRef>
              <c:f>'[4]Travail PC '!$AC$18</c:f>
              <c:strCache>
                <c:ptCount val="1"/>
                <c:pt idx="0">
                  <c:v>Finition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'[4]Travail PC '!$AD$7:$AJ$7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'[4]Travail PC '!$AD$18:$AJ$18</c:f>
              <c:numCache>
                <c:formatCode>General</c:formatCode>
                <c:ptCount val="7"/>
                <c:pt idx="0">
                  <c:v>-0.0174377499999999</c:v>
                </c:pt>
                <c:pt idx="1">
                  <c:v>-0.1009425</c:v>
                </c:pt>
                <c:pt idx="2">
                  <c:v>-0.0987797499999999</c:v>
                </c:pt>
                <c:pt idx="3">
                  <c:v>-0.07292575</c:v>
                </c:pt>
                <c:pt idx="4">
                  <c:v>-0.155404</c:v>
                </c:pt>
                <c:pt idx="5">
                  <c:v>-0.14858325</c:v>
                </c:pt>
                <c:pt idx="6">
                  <c:v>-0.162671</c:v>
                </c:pt>
              </c:numCache>
            </c:numRef>
          </c:val>
        </c:ser>
        <c:ser>
          <c:idx val="3"/>
          <c:order val="3"/>
          <c:tx>
            <c:strRef>
              <c:f>'[4]Travail PC '!$AC$19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numRef>
              <c:f>'[4]Travail PC '!$AD$7:$AJ$7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'[4]Travail PC '!$AD$19:$AJ$19</c:f>
              <c:numCache>
                <c:formatCode>General</c:formatCode>
                <c:ptCount val="7"/>
                <c:pt idx="0">
                  <c:v>-0.0551572499999986</c:v>
                </c:pt>
                <c:pt idx="1">
                  <c:v>-0.13555575</c:v>
                </c:pt>
                <c:pt idx="2">
                  <c:v>-0.19579125</c:v>
                </c:pt>
                <c:pt idx="3">
                  <c:v>-0.191845499999998</c:v>
                </c:pt>
                <c:pt idx="4">
                  <c:v>-0.24679475</c:v>
                </c:pt>
                <c:pt idx="5">
                  <c:v>-0.251287999999999</c:v>
                </c:pt>
                <c:pt idx="6">
                  <c:v>-0.264020499999999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38555528"/>
        <c:axId val="-2032572024"/>
      </c:barChart>
      <c:lineChart>
        <c:grouping val="standard"/>
        <c:varyColors val="0"/>
        <c:ser>
          <c:idx val="4"/>
          <c:order val="4"/>
          <c:tx>
            <c:strRef>
              <c:f>'[4]Travail PC '!$AC$20</c:f>
              <c:strCache>
                <c:ptCount val="1"/>
                <c:pt idx="0">
                  <c:v>Travaux de construction spécialisés et divers</c:v>
                </c:pt>
              </c:strCache>
            </c:strRef>
          </c:tx>
          <c:spPr>
            <a:ln>
              <a:solidFill>
                <a:srgbClr val="000090"/>
              </a:solidFill>
            </a:ln>
          </c:spPr>
          <c:marker>
            <c:symbol val="none"/>
          </c:marker>
          <c:cat>
            <c:numRef>
              <c:f>'[4]Travail PC '!$AD$7:$AJ$7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'[4]Travail PC '!$AD$20:$AJ$20</c:f>
              <c:numCache>
                <c:formatCode>General</c:formatCode>
                <c:ptCount val="7"/>
                <c:pt idx="0">
                  <c:v>0.00222150000000099</c:v>
                </c:pt>
                <c:pt idx="1">
                  <c:v>-0.245263500000001</c:v>
                </c:pt>
                <c:pt idx="2">
                  <c:v>-0.3323285</c:v>
                </c:pt>
                <c:pt idx="3">
                  <c:v>-0.257728249999999</c:v>
                </c:pt>
                <c:pt idx="4">
                  <c:v>-0.2663505</c:v>
                </c:pt>
                <c:pt idx="5">
                  <c:v>-0.377245999999999</c:v>
                </c:pt>
                <c:pt idx="6">
                  <c:v>-0.459013499999999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8555528"/>
        <c:axId val="-2032572024"/>
      </c:lineChart>
      <c:catAx>
        <c:axId val="-2138555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-2032572024"/>
        <c:crosses val="autoZero"/>
        <c:auto val="1"/>
        <c:lblAlgn val="ctr"/>
        <c:lblOffset val="100"/>
        <c:noMultiLvlLbl val="0"/>
      </c:catAx>
      <c:valAx>
        <c:axId val="-2032572024"/>
        <c:scaling>
          <c:orientation val="minMax"/>
          <c:max val="0.15"/>
          <c:min val="-0.5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-21385555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fr-FR" sz="1400" b="1"/>
              <a:t>Structure de l'emploi dans le BTP, milliers</a:t>
            </a:r>
          </a:p>
        </c:rich>
      </c:tx>
      <c:layout>
        <c:manualLayout>
          <c:xMode val="edge"/>
          <c:yMode val="edge"/>
          <c:x val="0.129680398181935"/>
          <c:y val="0.014285714285714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554386723001088"/>
          <c:y val="0.0985714285714285"/>
          <c:w val="0.749514595736509"/>
          <c:h val="0.82876209223847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'[4]Travail PC '!$A$9</c:f>
              <c:strCache>
                <c:ptCount val="1"/>
                <c:pt idx="0">
                  <c:v>Construction de maisons individuelles</c:v>
                </c:pt>
              </c:strCache>
            </c:strRef>
          </c:tx>
          <c:spPr>
            <a:solidFill>
              <a:srgbClr val="3BFF38"/>
            </a:solidFill>
          </c:spPr>
          <c:invertIfNegative val="0"/>
          <c:cat>
            <c:numRef>
              <c:f>'[4]Travail PC '!$B$7:$I$7</c:f>
              <c:numCache>
                <c:formatCode>General</c:formatCode>
                <c:ptCount val="8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  <c:pt idx="5">
                  <c:v>2015.0</c:v>
                </c:pt>
                <c:pt idx="6">
                  <c:v>2016.0</c:v>
                </c:pt>
                <c:pt idx="7">
                  <c:v>2017.0</c:v>
                </c:pt>
              </c:numCache>
            </c:numRef>
          </c:cat>
          <c:val>
            <c:numRef>
              <c:f>'[4]Travail PC '!$B$9:$I$9</c:f>
              <c:numCache>
                <c:formatCode>General</c:formatCode>
                <c:ptCount val="8"/>
                <c:pt idx="0">
                  <c:v>0.624121</c:v>
                </c:pt>
                <c:pt idx="1">
                  <c:v>0.6900375</c:v>
                </c:pt>
                <c:pt idx="2">
                  <c:v>0.5543665</c:v>
                </c:pt>
                <c:pt idx="3">
                  <c:v>0.2961835</c:v>
                </c:pt>
                <c:pt idx="4">
                  <c:v>0.28155025</c:v>
                </c:pt>
                <c:pt idx="5">
                  <c:v>0.331</c:v>
                </c:pt>
                <c:pt idx="6">
                  <c:v>0.33888325</c:v>
                </c:pt>
                <c:pt idx="7">
                  <c:v>0.3307375</c:v>
                </c:pt>
              </c:numCache>
            </c:numRef>
          </c:val>
        </c:ser>
        <c:ser>
          <c:idx val="2"/>
          <c:order val="2"/>
          <c:tx>
            <c:strRef>
              <c:f>'[4]Travail PC '!$A$10</c:f>
              <c:strCache>
                <c:ptCount val="1"/>
                <c:pt idx="0">
                  <c:v>Construction d'autres bâtiments</c:v>
                </c:pt>
              </c:strCache>
            </c:strRef>
          </c:tx>
          <c:spPr>
            <a:solidFill>
              <a:srgbClr val="008000"/>
            </a:solidFill>
          </c:spPr>
          <c:invertIfNegative val="0"/>
          <c:cat>
            <c:numRef>
              <c:f>'[4]Travail PC '!$B$7:$I$7</c:f>
              <c:numCache>
                <c:formatCode>General</c:formatCode>
                <c:ptCount val="8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  <c:pt idx="5">
                  <c:v>2015.0</c:v>
                </c:pt>
                <c:pt idx="6">
                  <c:v>2016.0</c:v>
                </c:pt>
                <c:pt idx="7">
                  <c:v>2017.0</c:v>
                </c:pt>
              </c:numCache>
            </c:numRef>
          </c:cat>
          <c:val>
            <c:numRef>
              <c:f>'[4]Travail PC '!$B$10:$I$10</c:f>
              <c:numCache>
                <c:formatCode>General</c:formatCode>
                <c:ptCount val="8"/>
                <c:pt idx="0">
                  <c:v>1.71082025</c:v>
                </c:pt>
                <c:pt idx="1">
                  <c:v>1.7606225</c:v>
                </c:pt>
                <c:pt idx="2">
                  <c:v>1.6296655</c:v>
                </c:pt>
                <c:pt idx="3">
                  <c:v>1.59383125</c:v>
                </c:pt>
                <c:pt idx="4">
                  <c:v>1.508644</c:v>
                </c:pt>
                <c:pt idx="5">
                  <c:v>1.29328075</c:v>
                </c:pt>
                <c:pt idx="6">
                  <c:v>1.158948</c:v>
                </c:pt>
                <c:pt idx="7">
                  <c:v>1.10367325</c:v>
                </c:pt>
              </c:numCache>
            </c:numRef>
          </c:val>
        </c:ser>
        <c:ser>
          <c:idx val="3"/>
          <c:order val="3"/>
          <c:tx>
            <c:strRef>
              <c:f>'[4]Travail PC '!$A$11</c:f>
              <c:strCache>
                <c:ptCount val="1"/>
                <c:pt idx="0">
                  <c:v>Géne civil</c:v>
                </c:pt>
              </c:strCache>
            </c:strRef>
          </c:tx>
          <c:spPr>
            <a:solidFill>
              <a:srgbClr val="660066"/>
            </a:solidFill>
          </c:spPr>
          <c:invertIfNegative val="0"/>
          <c:cat>
            <c:numRef>
              <c:f>'[4]Travail PC '!$B$7:$I$7</c:f>
              <c:numCache>
                <c:formatCode>General</c:formatCode>
                <c:ptCount val="8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  <c:pt idx="5">
                  <c:v>2015.0</c:v>
                </c:pt>
                <c:pt idx="6">
                  <c:v>2016.0</c:v>
                </c:pt>
                <c:pt idx="7">
                  <c:v>2017.0</c:v>
                </c:pt>
              </c:numCache>
            </c:numRef>
          </c:cat>
          <c:val>
            <c:numRef>
              <c:f>'[4]Travail PC '!$B$11:$I$11</c:f>
              <c:numCache>
                <c:formatCode>General</c:formatCode>
                <c:ptCount val="8"/>
                <c:pt idx="0">
                  <c:v>1.11327825</c:v>
                </c:pt>
                <c:pt idx="1">
                  <c:v>1.31697775</c:v>
                </c:pt>
                <c:pt idx="2">
                  <c:v>1.4029575</c:v>
                </c:pt>
                <c:pt idx="3">
                  <c:v>1.481849</c:v>
                </c:pt>
                <c:pt idx="4">
                  <c:v>1.48536975</c:v>
                </c:pt>
                <c:pt idx="5">
                  <c:v>1.46762375</c:v>
                </c:pt>
                <c:pt idx="6">
                  <c:v>1.370695</c:v>
                </c:pt>
                <c:pt idx="7">
                  <c:v>1.34939925</c:v>
                </c:pt>
              </c:numCache>
            </c:numRef>
          </c:val>
        </c:ser>
        <c:ser>
          <c:idx val="4"/>
          <c:order val="4"/>
          <c:tx>
            <c:strRef>
              <c:f>'[4]Travail PC '!$A$12</c:f>
              <c:strCache>
                <c:ptCount val="1"/>
                <c:pt idx="0">
                  <c:v>Travaux de construction spécialisés et divers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numRef>
              <c:f>'[4]Travail PC '!$B$7:$I$7</c:f>
              <c:numCache>
                <c:formatCode>General</c:formatCode>
                <c:ptCount val="8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  <c:pt idx="5">
                  <c:v>2015.0</c:v>
                </c:pt>
                <c:pt idx="6">
                  <c:v>2016.0</c:v>
                </c:pt>
                <c:pt idx="7">
                  <c:v>2017.0</c:v>
                </c:pt>
              </c:numCache>
            </c:numRef>
          </c:cat>
          <c:val>
            <c:numRef>
              <c:f>'[4]Travail PC '!$B$12:$I$12</c:f>
              <c:numCache>
                <c:formatCode>General</c:formatCode>
                <c:ptCount val="8"/>
                <c:pt idx="0">
                  <c:v>5.345639999999999</c:v>
                </c:pt>
                <c:pt idx="1">
                  <c:v>5.3478615</c:v>
                </c:pt>
                <c:pt idx="2">
                  <c:v>5.100376499999999</c:v>
                </c:pt>
                <c:pt idx="3">
                  <c:v>5.013311499999999</c:v>
                </c:pt>
                <c:pt idx="4">
                  <c:v>5.087911750000001</c:v>
                </c:pt>
                <c:pt idx="5">
                  <c:v>5.0792895</c:v>
                </c:pt>
                <c:pt idx="6">
                  <c:v>4.968394</c:v>
                </c:pt>
                <c:pt idx="7">
                  <c:v>4.8866265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08094648"/>
        <c:axId val="-2011470744"/>
      </c:barChart>
      <c:lineChart>
        <c:grouping val="standard"/>
        <c:varyColors val="0"/>
        <c:ser>
          <c:idx val="0"/>
          <c:order val="0"/>
          <c:tx>
            <c:strRef>
              <c:f>'[4]Travail PC '!$A$8</c:f>
              <c:strCache>
                <c:ptCount val="1"/>
                <c:pt idx="0">
                  <c:v>Total emploi BTP, milliers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cat>
            <c:numRef>
              <c:f>'[4]Travail PC '!$B$7:$I$7</c:f>
              <c:numCache>
                <c:formatCode>General</c:formatCode>
                <c:ptCount val="8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  <c:pt idx="5">
                  <c:v>2015.0</c:v>
                </c:pt>
                <c:pt idx="6">
                  <c:v>2016.0</c:v>
                </c:pt>
                <c:pt idx="7">
                  <c:v>2017.0</c:v>
                </c:pt>
              </c:numCache>
            </c:numRef>
          </c:cat>
          <c:val>
            <c:numRef>
              <c:f>'[4]Travail PC '!$B$8:$I$8</c:f>
              <c:numCache>
                <c:formatCode>General</c:formatCode>
                <c:ptCount val="8"/>
                <c:pt idx="0">
                  <c:v>8.7938595</c:v>
                </c:pt>
                <c:pt idx="1">
                  <c:v>9.11549925</c:v>
                </c:pt>
                <c:pt idx="2">
                  <c:v>8.687365999999998</c:v>
                </c:pt>
                <c:pt idx="3">
                  <c:v>8.38517525</c:v>
                </c:pt>
                <c:pt idx="4">
                  <c:v>8.36347575</c:v>
                </c:pt>
                <c:pt idx="5">
                  <c:v>8.171194</c:v>
                </c:pt>
                <c:pt idx="6">
                  <c:v>7.83692025</c:v>
                </c:pt>
                <c:pt idx="7">
                  <c:v>7.6704365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8094648"/>
        <c:axId val="-2011470744"/>
      </c:lineChart>
      <c:catAx>
        <c:axId val="-2108094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-2011470744"/>
        <c:crosses val="autoZero"/>
        <c:auto val="1"/>
        <c:lblAlgn val="ctr"/>
        <c:lblOffset val="100"/>
        <c:noMultiLvlLbl val="0"/>
      </c:catAx>
      <c:valAx>
        <c:axId val="-2011470744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-2108094648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1200" b="1"/>
            </a:pPr>
            <a:endParaRPr lang="fr-FR"/>
          </a:p>
        </c:txPr>
      </c:legendEntry>
      <c:legendEntry>
        <c:idx val="4"/>
        <c:delete val="1"/>
      </c:legendEntry>
      <c:layout>
        <c:manualLayout>
          <c:xMode val="edge"/>
          <c:yMode val="edge"/>
          <c:x val="0.814979194673836"/>
          <c:y val="0.0317336895388076"/>
          <c:w val="0.168760642724537"/>
          <c:h val="0.956532620922385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fr-FR" sz="1400" b="1"/>
              <a:t>Structure de l'emploi dans le BTP, %</a:t>
            </a:r>
          </a:p>
        </c:rich>
      </c:tx>
      <c:layout>
        <c:manualLayout>
          <c:xMode val="edge"/>
          <c:yMode val="edge"/>
          <c:x val="0.129680398181935"/>
          <c:y val="0.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554386723001088"/>
          <c:y val="0.0985714285714285"/>
          <c:w val="0.908051181102362"/>
          <c:h val="0.8287620922384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'[4]Travail PC '!$A$9</c:f>
              <c:strCache>
                <c:ptCount val="1"/>
                <c:pt idx="0">
                  <c:v>Construction de maisons individuelles</c:v>
                </c:pt>
              </c:strCache>
            </c:strRef>
          </c:tx>
          <c:spPr>
            <a:solidFill>
              <a:srgbClr val="3BFF38"/>
            </a:solidFill>
          </c:spPr>
          <c:invertIfNegative val="0"/>
          <c:cat>
            <c:numRef>
              <c:f>'[4]Travail PC '!$L$7:$S$7</c:f>
              <c:numCache>
                <c:formatCode>General</c:formatCode>
                <c:ptCount val="8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  <c:pt idx="5">
                  <c:v>2015.0</c:v>
                </c:pt>
                <c:pt idx="6">
                  <c:v>2016.0</c:v>
                </c:pt>
                <c:pt idx="7">
                  <c:v>2017.0</c:v>
                </c:pt>
              </c:numCache>
            </c:numRef>
          </c:cat>
          <c:val>
            <c:numRef>
              <c:f>'[4]Travail PC '!$L$9:$S$9</c:f>
              <c:numCache>
                <c:formatCode>General</c:formatCode>
                <c:ptCount val="8"/>
                <c:pt idx="0">
                  <c:v>0.0709723642957907</c:v>
                </c:pt>
                <c:pt idx="1">
                  <c:v>0.0756993644643216</c:v>
                </c:pt>
                <c:pt idx="2">
                  <c:v>0.0638129555034288</c:v>
                </c:pt>
                <c:pt idx="3">
                  <c:v>0.0353222790424088</c:v>
                </c:pt>
                <c:pt idx="4">
                  <c:v>0.0336642633297526</c:v>
                </c:pt>
                <c:pt idx="5">
                  <c:v>0.0405081558460122</c:v>
                </c:pt>
                <c:pt idx="6">
                  <c:v>0.0432418908435364</c:v>
                </c:pt>
                <c:pt idx="7">
                  <c:v>0.0431184718105677</c:v>
                </c:pt>
              </c:numCache>
            </c:numRef>
          </c:val>
        </c:ser>
        <c:ser>
          <c:idx val="2"/>
          <c:order val="1"/>
          <c:tx>
            <c:strRef>
              <c:f>'[4]Travail PC '!$A$10</c:f>
              <c:strCache>
                <c:ptCount val="1"/>
                <c:pt idx="0">
                  <c:v>Construction d'autres bâtiments</c:v>
                </c:pt>
              </c:strCache>
            </c:strRef>
          </c:tx>
          <c:spPr>
            <a:solidFill>
              <a:srgbClr val="008000"/>
            </a:solidFill>
          </c:spPr>
          <c:invertIfNegative val="0"/>
          <c:cat>
            <c:numRef>
              <c:f>'[4]Travail PC '!$L$7:$S$7</c:f>
              <c:numCache>
                <c:formatCode>General</c:formatCode>
                <c:ptCount val="8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  <c:pt idx="5">
                  <c:v>2015.0</c:v>
                </c:pt>
                <c:pt idx="6">
                  <c:v>2016.0</c:v>
                </c:pt>
                <c:pt idx="7">
                  <c:v>2017.0</c:v>
                </c:pt>
              </c:numCache>
            </c:numRef>
          </c:cat>
          <c:val>
            <c:numRef>
              <c:f>'[4]Travail PC '!$L$10:$S$10</c:f>
              <c:numCache>
                <c:formatCode>General</c:formatCode>
                <c:ptCount val="8"/>
                <c:pt idx="0">
                  <c:v>0.194547143947433</c:v>
                </c:pt>
                <c:pt idx="1">
                  <c:v>0.193146030920906</c:v>
                </c:pt>
                <c:pt idx="2">
                  <c:v>0.187590289162446</c:v>
                </c:pt>
                <c:pt idx="3">
                  <c:v>0.190077273578748</c:v>
                </c:pt>
                <c:pt idx="4">
                  <c:v>0.180384811900722</c:v>
                </c:pt>
                <c:pt idx="5">
                  <c:v>0.158273166687757</c:v>
                </c:pt>
                <c:pt idx="6">
                  <c:v>0.147883092213424</c:v>
                </c:pt>
                <c:pt idx="7">
                  <c:v>0.143886628876988</c:v>
                </c:pt>
              </c:numCache>
            </c:numRef>
          </c:val>
        </c:ser>
        <c:ser>
          <c:idx val="3"/>
          <c:order val="2"/>
          <c:tx>
            <c:strRef>
              <c:f>'[4]Travail PC '!$A$11</c:f>
              <c:strCache>
                <c:ptCount val="1"/>
                <c:pt idx="0">
                  <c:v>Géne civil</c:v>
                </c:pt>
              </c:strCache>
            </c:strRef>
          </c:tx>
          <c:spPr>
            <a:solidFill>
              <a:srgbClr val="660066"/>
            </a:solidFill>
          </c:spPr>
          <c:invertIfNegative val="0"/>
          <c:cat>
            <c:numRef>
              <c:f>'[4]Travail PC '!$L$7:$S$7</c:f>
              <c:numCache>
                <c:formatCode>General</c:formatCode>
                <c:ptCount val="8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  <c:pt idx="5">
                  <c:v>2015.0</c:v>
                </c:pt>
                <c:pt idx="6">
                  <c:v>2016.0</c:v>
                </c:pt>
                <c:pt idx="7">
                  <c:v>2017.0</c:v>
                </c:pt>
              </c:numCache>
            </c:numRef>
          </c:cat>
          <c:val>
            <c:numRef>
              <c:f>'[4]Travail PC '!$L$11:$S$11</c:f>
              <c:numCache>
                <c:formatCode>General</c:formatCode>
                <c:ptCount val="8"/>
                <c:pt idx="0">
                  <c:v>0.126597229578207</c:v>
                </c:pt>
                <c:pt idx="1">
                  <c:v>0.144476754797605</c:v>
                </c:pt>
                <c:pt idx="2">
                  <c:v>0.161494001749207</c:v>
                </c:pt>
                <c:pt idx="3">
                  <c:v>0.176722484124586</c:v>
                </c:pt>
                <c:pt idx="4">
                  <c:v>0.177601967698657</c:v>
                </c:pt>
                <c:pt idx="5">
                  <c:v>0.17960946099187</c:v>
                </c:pt>
                <c:pt idx="6">
                  <c:v>0.174902251940104</c:v>
                </c:pt>
                <c:pt idx="7">
                  <c:v>0.175922093873015</c:v>
                </c:pt>
              </c:numCache>
            </c:numRef>
          </c:val>
        </c:ser>
        <c:ser>
          <c:idx val="4"/>
          <c:order val="3"/>
          <c:tx>
            <c:strRef>
              <c:f>'[4]Travail PC '!$A$12</c:f>
              <c:strCache>
                <c:ptCount val="1"/>
                <c:pt idx="0">
                  <c:v>Travaux de construction spécialisés et divers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numRef>
              <c:f>'[4]Travail PC '!$L$7:$S$7</c:f>
              <c:numCache>
                <c:formatCode>General</c:formatCode>
                <c:ptCount val="8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  <c:pt idx="5">
                  <c:v>2015.0</c:v>
                </c:pt>
                <c:pt idx="6">
                  <c:v>2016.0</c:v>
                </c:pt>
                <c:pt idx="7">
                  <c:v>2017.0</c:v>
                </c:pt>
              </c:numCache>
            </c:numRef>
          </c:cat>
          <c:val>
            <c:numRef>
              <c:f>'[4]Travail PC '!$L$12:$S$12</c:f>
              <c:numCache>
                <c:formatCode>General</c:formatCode>
                <c:ptCount val="8"/>
                <c:pt idx="0">
                  <c:v>0.607883262178569</c:v>
                </c:pt>
                <c:pt idx="1">
                  <c:v>0.586677849817167</c:v>
                </c:pt>
                <c:pt idx="2">
                  <c:v>0.587102753584918</c:v>
                </c:pt>
                <c:pt idx="3">
                  <c:v>0.597877963254256</c:v>
                </c:pt>
                <c:pt idx="4">
                  <c:v>0.608348957070868</c:v>
                </c:pt>
                <c:pt idx="5">
                  <c:v>0.621609216474361</c:v>
                </c:pt>
                <c:pt idx="6">
                  <c:v>0.633972765002936</c:v>
                </c:pt>
                <c:pt idx="7">
                  <c:v>0.63707280543943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025917000"/>
        <c:axId val="-2076615512"/>
      </c:barChart>
      <c:catAx>
        <c:axId val="-2025917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-2076615512"/>
        <c:crosses val="autoZero"/>
        <c:auto val="1"/>
        <c:lblAlgn val="ctr"/>
        <c:lblOffset val="100"/>
        <c:noMultiLvlLbl val="0"/>
      </c:catAx>
      <c:valAx>
        <c:axId val="-2076615512"/>
        <c:scaling>
          <c:orientation val="minMax"/>
          <c:max val="1.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-2025917000"/>
        <c:crosses val="autoZero"/>
        <c:crossBetween val="between"/>
        <c:majorUnit val="0.05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fr-FR" sz="1400" b="1"/>
              <a:t>Emploi dans les travaux spécialisés, milliers</a:t>
            </a:r>
          </a:p>
        </c:rich>
      </c:tx>
      <c:layout>
        <c:manualLayout>
          <c:xMode val="edge"/>
          <c:yMode val="edge"/>
          <c:x val="0.123582837206325"/>
          <c:y val="0.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554386723001088"/>
          <c:y val="0.0985714285714285"/>
          <c:w val="0.749514595736509"/>
          <c:h val="0.8287620922384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'[4]Travail PC '!$A$16</c:f>
              <c:strCache>
                <c:ptCount val="1"/>
                <c:pt idx="0">
                  <c:v>Démolition et préparation des sites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</c:spPr>
          <c:invertIfNegative val="0"/>
          <c:cat>
            <c:numRef>
              <c:f>'[4]Travail PC '!$B$7:$I$7</c:f>
              <c:numCache>
                <c:formatCode>General</c:formatCode>
                <c:ptCount val="8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  <c:pt idx="5">
                  <c:v>2015.0</c:v>
                </c:pt>
                <c:pt idx="6">
                  <c:v>2016.0</c:v>
                </c:pt>
                <c:pt idx="7">
                  <c:v>2017.0</c:v>
                </c:pt>
              </c:numCache>
            </c:numRef>
          </c:cat>
          <c:val>
            <c:numRef>
              <c:f>'[4]Travail PC '!$B$16:$I$16</c:f>
              <c:numCache>
                <c:formatCode>General</c:formatCode>
                <c:ptCount val="8"/>
                <c:pt idx="0">
                  <c:v>2.23479575</c:v>
                </c:pt>
                <c:pt idx="1">
                  <c:v>2.3082935</c:v>
                </c:pt>
                <c:pt idx="2">
                  <c:v>2.24836125</c:v>
                </c:pt>
                <c:pt idx="3">
                  <c:v>2.16383375</c:v>
                </c:pt>
                <c:pt idx="4">
                  <c:v>2.186659249999999</c:v>
                </c:pt>
                <c:pt idx="5">
                  <c:v>2.3204975</c:v>
                </c:pt>
                <c:pt idx="6">
                  <c:v>2.2478805</c:v>
                </c:pt>
                <c:pt idx="7">
                  <c:v>2.15737325</c:v>
                </c:pt>
              </c:numCache>
            </c:numRef>
          </c:val>
        </c:ser>
        <c:ser>
          <c:idx val="1"/>
          <c:order val="1"/>
          <c:tx>
            <c:strRef>
              <c:f>'[4]Travail PC '!$A$17</c:f>
              <c:strCache>
                <c:ptCount val="1"/>
                <c:pt idx="0">
                  <c:v>Installation électrique, plomberie et autres 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</c:spPr>
          <c:invertIfNegative val="0"/>
          <c:cat>
            <c:numRef>
              <c:f>'[4]Travail PC '!$B$7:$I$7</c:f>
              <c:numCache>
                <c:formatCode>General</c:formatCode>
                <c:ptCount val="8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  <c:pt idx="5">
                  <c:v>2015.0</c:v>
                </c:pt>
                <c:pt idx="6">
                  <c:v>2016.0</c:v>
                </c:pt>
                <c:pt idx="7">
                  <c:v>2017.0</c:v>
                </c:pt>
              </c:numCache>
            </c:numRef>
          </c:cat>
          <c:val>
            <c:numRef>
              <c:f>'[4]Travail PC '!$B$17:$I$17</c:f>
              <c:numCache>
                <c:formatCode>General</c:formatCode>
                <c:ptCount val="8"/>
                <c:pt idx="0">
                  <c:v>0.85770775</c:v>
                </c:pt>
                <c:pt idx="1">
                  <c:v>0.8590265</c:v>
                </c:pt>
                <c:pt idx="2">
                  <c:v>0.835377</c:v>
                </c:pt>
                <c:pt idx="3">
                  <c:v>0.89091225</c:v>
                </c:pt>
                <c:pt idx="4">
                  <c:v>0.91288725</c:v>
                </c:pt>
                <c:pt idx="5">
                  <c:v>0.90785425</c:v>
                </c:pt>
                <c:pt idx="6">
                  <c:v>0.86724825</c:v>
                </c:pt>
                <c:pt idx="7">
                  <c:v>0.90280825</c:v>
                </c:pt>
              </c:numCache>
            </c:numRef>
          </c:val>
        </c:ser>
        <c:ser>
          <c:idx val="2"/>
          <c:order val="2"/>
          <c:tx>
            <c:strRef>
              <c:f>'[4]Travail PC '!$A$18</c:f>
              <c:strCache>
                <c:ptCount val="1"/>
                <c:pt idx="0">
                  <c:v>Finition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'[4]Travail PC '!$B$7:$I$7</c:f>
              <c:numCache>
                <c:formatCode>General</c:formatCode>
                <c:ptCount val="8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  <c:pt idx="5">
                  <c:v>2015.0</c:v>
                </c:pt>
                <c:pt idx="6">
                  <c:v>2016.0</c:v>
                </c:pt>
                <c:pt idx="7">
                  <c:v>2017.0</c:v>
                </c:pt>
              </c:numCache>
            </c:numRef>
          </c:cat>
          <c:val>
            <c:numRef>
              <c:f>'[4]Travail PC '!$B$18:$I$18</c:f>
              <c:numCache>
                <c:formatCode>General</c:formatCode>
                <c:ptCount val="8"/>
                <c:pt idx="0">
                  <c:v>0.87772025</c:v>
                </c:pt>
                <c:pt idx="1">
                  <c:v>0.8602825</c:v>
                </c:pt>
                <c:pt idx="2">
                  <c:v>0.77677775</c:v>
                </c:pt>
                <c:pt idx="3">
                  <c:v>0.7789405</c:v>
                </c:pt>
                <c:pt idx="4">
                  <c:v>0.8047945</c:v>
                </c:pt>
                <c:pt idx="5">
                  <c:v>0.72231625</c:v>
                </c:pt>
                <c:pt idx="6">
                  <c:v>0.729137</c:v>
                </c:pt>
                <c:pt idx="7">
                  <c:v>0.71504925</c:v>
                </c:pt>
              </c:numCache>
            </c:numRef>
          </c:val>
        </c:ser>
        <c:ser>
          <c:idx val="3"/>
          <c:order val="3"/>
          <c:tx>
            <c:strRef>
              <c:f>'[4]Travail PC '!$A$19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numRef>
              <c:f>'[4]Travail PC '!$B$7:$I$7</c:f>
              <c:numCache>
                <c:formatCode>General</c:formatCode>
                <c:ptCount val="8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  <c:pt idx="5">
                  <c:v>2015.0</c:v>
                </c:pt>
                <c:pt idx="6">
                  <c:v>2016.0</c:v>
                </c:pt>
                <c:pt idx="7">
                  <c:v>2017.0</c:v>
                </c:pt>
              </c:numCache>
            </c:numRef>
          </c:cat>
          <c:val>
            <c:numRef>
              <c:f>'[4]Travail PC '!$B$19:$I$19</c:f>
              <c:numCache>
                <c:formatCode>General</c:formatCode>
                <c:ptCount val="8"/>
                <c:pt idx="0">
                  <c:v>1.375416249999999</c:v>
                </c:pt>
                <c:pt idx="1">
                  <c:v>1.320259000000001</c:v>
                </c:pt>
                <c:pt idx="2">
                  <c:v>1.239860499999999</c:v>
                </c:pt>
                <c:pt idx="3">
                  <c:v>1.179624999999999</c:v>
                </c:pt>
                <c:pt idx="4">
                  <c:v>1.183570750000001</c:v>
                </c:pt>
                <c:pt idx="5">
                  <c:v>1.128621499999999</c:v>
                </c:pt>
                <c:pt idx="6">
                  <c:v>1.12412825</c:v>
                </c:pt>
                <c:pt idx="7">
                  <c:v>1.11139575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05417032"/>
        <c:axId val="1754992616"/>
      </c:barChart>
      <c:lineChart>
        <c:grouping val="standard"/>
        <c:varyColors val="0"/>
        <c:ser>
          <c:idx val="4"/>
          <c:order val="4"/>
          <c:tx>
            <c:strRef>
              <c:f>'[4]Travail PC '!$A$20</c:f>
              <c:strCache>
                <c:ptCount val="1"/>
                <c:pt idx="0">
                  <c:v>Travaux de construction spécialisés et divers</c:v>
                </c:pt>
              </c:strCache>
            </c:strRef>
          </c:tx>
          <c:spPr>
            <a:ln>
              <a:solidFill>
                <a:srgbClr val="000090"/>
              </a:solidFill>
            </a:ln>
          </c:spPr>
          <c:marker>
            <c:symbol val="none"/>
          </c:marker>
          <c:cat>
            <c:numRef>
              <c:f>'[4]Travail PC '!$B$7:$I$7</c:f>
              <c:numCache>
                <c:formatCode>General</c:formatCode>
                <c:ptCount val="8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  <c:pt idx="5">
                  <c:v>2015.0</c:v>
                </c:pt>
                <c:pt idx="6">
                  <c:v>2016.0</c:v>
                </c:pt>
                <c:pt idx="7">
                  <c:v>2017.0</c:v>
                </c:pt>
              </c:numCache>
            </c:numRef>
          </c:cat>
          <c:val>
            <c:numRef>
              <c:f>'[4]Travail PC '!$B$20:$I$20</c:f>
              <c:numCache>
                <c:formatCode>General</c:formatCode>
                <c:ptCount val="8"/>
                <c:pt idx="0">
                  <c:v>5.345639999999999</c:v>
                </c:pt>
                <c:pt idx="1">
                  <c:v>5.3478615</c:v>
                </c:pt>
                <c:pt idx="2">
                  <c:v>5.100376499999999</c:v>
                </c:pt>
                <c:pt idx="3">
                  <c:v>5.013311499999999</c:v>
                </c:pt>
                <c:pt idx="4">
                  <c:v>5.087911750000001</c:v>
                </c:pt>
                <c:pt idx="5">
                  <c:v>5.0792895</c:v>
                </c:pt>
                <c:pt idx="6">
                  <c:v>4.968394</c:v>
                </c:pt>
                <c:pt idx="7">
                  <c:v>4.8866265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5417032"/>
        <c:axId val="1754992616"/>
      </c:lineChart>
      <c:catAx>
        <c:axId val="-2105417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754992616"/>
        <c:crosses val="autoZero"/>
        <c:auto val="1"/>
        <c:lblAlgn val="ctr"/>
        <c:lblOffset val="100"/>
        <c:noMultiLvlLbl val="0"/>
      </c:catAx>
      <c:valAx>
        <c:axId val="1754992616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-2105417032"/>
        <c:crosses val="autoZero"/>
        <c:crossBetween val="between"/>
      </c:valAx>
    </c:plotArea>
    <c:legend>
      <c:legendPos val="r"/>
      <c:legendEntry>
        <c:idx val="4"/>
        <c:delete val="1"/>
      </c:legendEntry>
      <c:layout>
        <c:manualLayout>
          <c:xMode val="edge"/>
          <c:yMode val="edge"/>
          <c:x val="0.796331220792523"/>
          <c:y val="0.0353051181102362"/>
          <c:w val="0.187408616605851"/>
          <c:h val="0.964694881889764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Emploi dans les travaux sécialisés, structure</a:t>
            </a:r>
          </a:p>
        </c:rich>
      </c:tx>
      <c:layout>
        <c:manualLayout>
          <c:xMode val="edge"/>
          <c:yMode val="edge"/>
          <c:x val="0.123582837206325"/>
          <c:y val="0.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554386723001088"/>
          <c:y val="0.0985714285714285"/>
          <c:w val="0.749514595736509"/>
          <c:h val="0.8287620922384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'[4]Travail PC '!$A$16</c:f>
              <c:strCache>
                <c:ptCount val="1"/>
                <c:pt idx="0">
                  <c:v>Démolition et préparation des sites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</c:spPr>
          <c:invertIfNegative val="0"/>
          <c:cat>
            <c:numRef>
              <c:f>'[4]Travail PC '!$L$7:$S$7</c:f>
              <c:numCache>
                <c:formatCode>General</c:formatCode>
                <c:ptCount val="8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  <c:pt idx="5">
                  <c:v>2015.0</c:v>
                </c:pt>
                <c:pt idx="6">
                  <c:v>2016.0</c:v>
                </c:pt>
                <c:pt idx="7">
                  <c:v>2017.0</c:v>
                </c:pt>
              </c:numCache>
            </c:numRef>
          </c:cat>
          <c:val>
            <c:numRef>
              <c:f>'[4]Travail PC '!$L$16:$S$16</c:f>
              <c:numCache>
                <c:formatCode>General</c:formatCode>
                <c:ptCount val="8"/>
                <c:pt idx="0">
                  <c:v>0.418059530757776</c:v>
                </c:pt>
                <c:pt idx="1">
                  <c:v>0.431629259658276</c:v>
                </c:pt>
                <c:pt idx="2">
                  <c:v>0.440822603978353</c:v>
                </c:pt>
                <c:pt idx="3">
                  <c:v>0.431617654318907</c:v>
                </c:pt>
                <c:pt idx="4">
                  <c:v>0.429775388694586</c:v>
                </c:pt>
                <c:pt idx="5">
                  <c:v>0.456854743168311</c:v>
                </c:pt>
                <c:pt idx="6">
                  <c:v>0.452436038687753</c:v>
                </c:pt>
                <c:pt idx="7">
                  <c:v>0.441485194336011</c:v>
                </c:pt>
              </c:numCache>
            </c:numRef>
          </c:val>
        </c:ser>
        <c:ser>
          <c:idx val="1"/>
          <c:order val="1"/>
          <c:tx>
            <c:strRef>
              <c:f>'[4]Travail PC '!$A$17</c:f>
              <c:strCache>
                <c:ptCount val="1"/>
                <c:pt idx="0">
                  <c:v>Installation électrique, plomberie et autres 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</c:spPr>
          <c:invertIfNegative val="0"/>
          <c:cat>
            <c:numRef>
              <c:f>'[4]Travail PC '!$L$7:$S$7</c:f>
              <c:numCache>
                <c:formatCode>General</c:formatCode>
                <c:ptCount val="8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  <c:pt idx="5">
                  <c:v>2015.0</c:v>
                </c:pt>
                <c:pt idx="6">
                  <c:v>2016.0</c:v>
                </c:pt>
                <c:pt idx="7">
                  <c:v>2017.0</c:v>
                </c:pt>
              </c:numCache>
            </c:numRef>
          </c:cat>
          <c:val>
            <c:numRef>
              <c:f>'[4]Travail PC '!$L$17:$S$17</c:f>
              <c:numCache>
                <c:formatCode>General</c:formatCode>
                <c:ptCount val="8"/>
                <c:pt idx="0">
                  <c:v>0.160449964831152</c:v>
                </c:pt>
                <c:pt idx="1">
                  <c:v>0.160629907861301</c:v>
                </c:pt>
                <c:pt idx="2">
                  <c:v>0.163787320406641</c:v>
                </c:pt>
                <c:pt idx="3">
                  <c:v>0.177709334438923</c:v>
                </c:pt>
                <c:pt idx="4">
                  <c:v>0.179422775955184</c:v>
                </c:pt>
                <c:pt idx="5">
                  <c:v>0.178736465011494</c:v>
                </c:pt>
                <c:pt idx="6">
                  <c:v>0.174553034642583</c:v>
                </c:pt>
                <c:pt idx="7">
                  <c:v>0.184750819404757</c:v>
                </c:pt>
              </c:numCache>
            </c:numRef>
          </c:val>
        </c:ser>
        <c:ser>
          <c:idx val="2"/>
          <c:order val="2"/>
          <c:tx>
            <c:strRef>
              <c:f>'[4]Travail PC '!$A$18</c:f>
              <c:strCache>
                <c:ptCount val="1"/>
                <c:pt idx="0">
                  <c:v>Finition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'[4]Travail PC '!$L$7:$S$7</c:f>
              <c:numCache>
                <c:formatCode>General</c:formatCode>
                <c:ptCount val="8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  <c:pt idx="5">
                  <c:v>2015.0</c:v>
                </c:pt>
                <c:pt idx="6">
                  <c:v>2016.0</c:v>
                </c:pt>
                <c:pt idx="7">
                  <c:v>2017.0</c:v>
                </c:pt>
              </c:numCache>
            </c:numRef>
          </c:cat>
          <c:val>
            <c:numRef>
              <c:f>'[4]Travail PC '!$L$18:$S$18</c:f>
              <c:numCache>
                <c:formatCode>General</c:formatCode>
                <c:ptCount val="8"/>
                <c:pt idx="0">
                  <c:v>0.164193669981518</c:v>
                </c:pt>
                <c:pt idx="1">
                  <c:v>0.160864768094686</c:v>
                </c:pt>
                <c:pt idx="2">
                  <c:v>0.152298119560389</c:v>
                </c:pt>
                <c:pt idx="3">
                  <c:v>0.155374446610788</c:v>
                </c:pt>
                <c:pt idx="4">
                  <c:v>0.158177763205111</c:v>
                </c:pt>
                <c:pt idx="5">
                  <c:v>0.142208127731251</c:v>
                </c:pt>
                <c:pt idx="6">
                  <c:v>0.146755068136706</c:v>
                </c:pt>
                <c:pt idx="7">
                  <c:v>0.146327788710678</c:v>
                </c:pt>
              </c:numCache>
            </c:numRef>
          </c:val>
        </c:ser>
        <c:ser>
          <c:idx val="3"/>
          <c:order val="3"/>
          <c:tx>
            <c:strRef>
              <c:f>'[4]Travail PC '!$A$19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numRef>
              <c:f>'[4]Travail PC '!$L$7:$S$7</c:f>
              <c:numCache>
                <c:formatCode>General</c:formatCode>
                <c:ptCount val="8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  <c:pt idx="5">
                  <c:v>2015.0</c:v>
                </c:pt>
                <c:pt idx="6">
                  <c:v>2016.0</c:v>
                </c:pt>
                <c:pt idx="7">
                  <c:v>2017.0</c:v>
                </c:pt>
              </c:numCache>
            </c:numRef>
          </c:cat>
          <c:val>
            <c:numRef>
              <c:f>'[4]Travail PC '!$L$19:$S$19</c:f>
              <c:numCache>
                <c:formatCode>General</c:formatCode>
                <c:ptCount val="8"/>
                <c:pt idx="0">
                  <c:v>0.257296834429554</c:v>
                </c:pt>
                <c:pt idx="1">
                  <c:v>0.246876064385736</c:v>
                </c:pt>
                <c:pt idx="2">
                  <c:v>0.243091956054617</c:v>
                </c:pt>
                <c:pt idx="3">
                  <c:v>0.235298564631382</c:v>
                </c:pt>
                <c:pt idx="4">
                  <c:v>0.232624072145119</c:v>
                </c:pt>
                <c:pt idx="5">
                  <c:v>0.222200664088944</c:v>
                </c:pt>
                <c:pt idx="6">
                  <c:v>0.226255858532958</c:v>
                </c:pt>
                <c:pt idx="7">
                  <c:v>0.227436197548554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32702536"/>
        <c:axId val="-2086834264"/>
      </c:barChart>
      <c:catAx>
        <c:axId val="1832702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-2086834264"/>
        <c:crosses val="autoZero"/>
        <c:auto val="1"/>
        <c:lblAlgn val="ctr"/>
        <c:lblOffset val="100"/>
        <c:noMultiLvlLbl val="0"/>
      </c:catAx>
      <c:valAx>
        <c:axId val="-2086834264"/>
        <c:scaling>
          <c:orientation val="minMax"/>
          <c:max val="1.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832702536"/>
        <c:crosses val="autoZero"/>
        <c:crossBetween val="between"/>
        <c:majorUnit val="0.05"/>
      </c:valAx>
    </c:plotArea>
    <c:legend>
      <c:legendPos val="r"/>
      <c:layout>
        <c:manualLayout>
          <c:xMode val="edge"/>
          <c:yMode val="edge"/>
          <c:x val="0.796331220792523"/>
          <c:y val="0.0353051181102362"/>
          <c:w val="0.187408616605851"/>
          <c:h val="0.964694881889764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 b="1"/>
            </a:pPr>
            <a:r>
              <a:rPr lang="fr-FR" sz="1800" b="1"/>
              <a:t>Ventes mensuelles de ciment en tendance annuelle, KT : Reprise en 2015,</a:t>
            </a:r>
            <a:r>
              <a:rPr lang="fr-FR" sz="1800" b="1" baseline="0"/>
              <a:t> mais à un niveau très bas </a:t>
            </a:r>
          </a:p>
          <a:p>
            <a:pPr>
              <a:defRPr sz="1800" b="1"/>
            </a:pPr>
            <a:r>
              <a:rPr lang="fr-FR" sz="1800" b="1" baseline="0"/>
              <a:t>(celui du début des années 2000 !) puis rechute ensuite</a:t>
            </a:r>
            <a:endParaRPr lang="fr-FR" sz="1800" b="1"/>
          </a:p>
        </c:rich>
      </c:tx>
      <c:layout>
        <c:manualLayout>
          <c:xMode val="edge"/>
          <c:yMode val="edge"/>
          <c:x val="0.139487629742305"/>
          <c:y val="0.0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0411719160104987"/>
          <c:y val="0.085222830648707"/>
          <c:w val="0.937372841552701"/>
          <c:h val="0.817895199648267"/>
        </c:manualLayout>
      </c:layout>
      <c:lineChart>
        <c:grouping val="standard"/>
        <c:varyColors val="0"/>
        <c:ser>
          <c:idx val="0"/>
          <c:order val="0"/>
          <c:tx>
            <c:strRef>
              <c:f>'[4]Travail PC '!$A$26</c:f>
              <c:strCache>
                <c:ptCount val="1"/>
                <c:pt idx="0">
                  <c:v>Ventes mensuelles en tendance annuelle</c:v>
                </c:pt>
              </c:strCache>
            </c:strRef>
          </c:tx>
          <c:spPr>
            <a:ln w="127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trendline>
            <c:spPr>
              <a:ln w="76200" cmpd="sng">
                <a:solidFill>
                  <a:schemeClr val="tx1"/>
                </a:solidFill>
              </a:ln>
            </c:spPr>
            <c:trendlineType val="movingAvg"/>
            <c:period val="12"/>
            <c:dispRSqr val="0"/>
            <c:dispEq val="0"/>
          </c:trendline>
          <c:cat>
            <c:strRef>
              <c:f>'[4]Travail PC '!$B$25:$JU$25</c:f>
              <c:strCache>
                <c:ptCount val="280"/>
                <c:pt idx="0">
                  <c:v>_x0004_1995</c:v>
                </c:pt>
                <c:pt idx="1">
                  <c:v>_x0004_Fév.</c:v>
                </c:pt>
                <c:pt idx="2">
                  <c:v>_x0004_Mars</c:v>
                </c:pt>
                <c:pt idx="3">
                  <c:v>_x0004_Avr.</c:v>
                </c:pt>
                <c:pt idx="4">
                  <c:v>_x0003_Mai</c:v>
                </c:pt>
                <c:pt idx="5">
                  <c:v>_x0004_Juin</c:v>
                </c:pt>
                <c:pt idx="6">
                  <c:v>_x0005_Juil.</c:v>
                </c:pt>
                <c:pt idx="7">
                  <c:v>_x0004_Août</c:v>
                </c:pt>
                <c:pt idx="8">
                  <c:v>_x0005_Sept.</c:v>
                </c:pt>
                <c:pt idx="9">
                  <c:v>_x0004_Oct.</c:v>
                </c:pt>
                <c:pt idx="10">
                  <c:v>_x0004_Nov.</c:v>
                </c:pt>
                <c:pt idx="11">
                  <c:v>_x0004_Déc.</c:v>
                </c:pt>
                <c:pt idx="12">
                  <c:v>_x0004_1996</c:v>
                </c:pt>
                <c:pt idx="13">
                  <c:v>_x0004_Fév.</c:v>
                </c:pt>
                <c:pt idx="14">
                  <c:v>_x0004_Mars</c:v>
                </c:pt>
                <c:pt idx="15">
                  <c:v>_x0004_Avr.</c:v>
                </c:pt>
                <c:pt idx="16">
                  <c:v>_x0003_Mai</c:v>
                </c:pt>
                <c:pt idx="17">
                  <c:v>_x0004_Juin</c:v>
                </c:pt>
                <c:pt idx="18">
                  <c:v>_x0005_Juil.</c:v>
                </c:pt>
                <c:pt idx="19">
                  <c:v>_x0004_Août</c:v>
                </c:pt>
                <c:pt idx="20">
                  <c:v>_x0005_Sept.</c:v>
                </c:pt>
                <c:pt idx="21">
                  <c:v>_x0004_Oct.</c:v>
                </c:pt>
                <c:pt idx="22">
                  <c:v>_x0004_Nov.</c:v>
                </c:pt>
                <c:pt idx="23">
                  <c:v>_x0004_Déc.</c:v>
                </c:pt>
                <c:pt idx="24">
                  <c:v>_x0004_1997</c:v>
                </c:pt>
                <c:pt idx="25">
                  <c:v>_x0004_Fév.</c:v>
                </c:pt>
                <c:pt idx="26">
                  <c:v>_x0004_Mars</c:v>
                </c:pt>
                <c:pt idx="27">
                  <c:v>_x0004_Avr.</c:v>
                </c:pt>
                <c:pt idx="28">
                  <c:v>_x0003_Mai</c:v>
                </c:pt>
                <c:pt idx="29">
                  <c:v>_x0004_Juin</c:v>
                </c:pt>
                <c:pt idx="30">
                  <c:v>_x0005_Juil.</c:v>
                </c:pt>
                <c:pt idx="31">
                  <c:v>_x0004_Août</c:v>
                </c:pt>
                <c:pt idx="32">
                  <c:v>_x0005_Sept.</c:v>
                </c:pt>
                <c:pt idx="33">
                  <c:v>_x0004_Oct.</c:v>
                </c:pt>
                <c:pt idx="34">
                  <c:v>_x0004_Nov.</c:v>
                </c:pt>
                <c:pt idx="35">
                  <c:v>_x0004_Déc.</c:v>
                </c:pt>
                <c:pt idx="36">
                  <c:v>_x0004_1998</c:v>
                </c:pt>
                <c:pt idx="37">
                  <c:v>_x0004_Fév.</c:v>
                </c:pt>
                <c:pt idx="38">
                  <c:v>_x0004_Mars</c:v>
                </c:pt>
                <c:pt idx="39">
                  <c:v>_x0004_Avr.</c:v>
                </c:pt>
                <c:pt idx="40">
                  <c:v>_x0003_Mai</c:v>
                </c:pt>
                <c:pt idx="41">
                  <c:v>_x0004_Juin</c:v>
                </c:pt>
                <c:pt idx="42">
                  <c:v>_x0005_Juil.</c:v>
                </c:pt>
                <c:pt idx="43">
                  <c:v>_x0004_Août</c:v>
                </c:pt>
                <c:pt idx="44">
                  <c:v>_x0005_Sept.</c:v>
                </c:pt>
                <c:pt idx="45">
                  <c:v>_x0004_Oct.</c:v>
                </c:pt>
                <c:pt idx="46">
                  <c:v>_x0004_Nov.</c:v>
                </c:pt>
                <c:pt idx="47">
                  <c:v>_x0004_Déc.</c:v>
                </c:pt>
                <c:pt idx="48">
                  <c:v>_x0004_1999</c:v>
                </c:pt>
                <c:pt idx="49">
                  <c:v>_x0004_Fév.</c:v>
                </c:pt>
                <c:pt idx="50">
                  <c:v>_x0004_Mars</c:v>
                </c:pt>
                <c:pt idx="51">
                  <c:v>_x0004_Avr.</c:v>
                </c:pt>
                <c:pt idx="52">
                  <c:v>_x0003_Mai</c:v>
                </c:pt>
                <c:pt idx="53">
                  <c:v>_x0004_Juin</c:v>
                </c:pt>
                <c:pt idx="54">
                  <c:v>_x0005_Juil.</c:v>
                </c:pt>
                <c:pt idx="55">
                  <c:v>_x0004_Août</c:v>
                </c:pt>
                <c:pt idx="56">
                  <c:v>_x0005_Sept.</c:v>
                </c:pt>
                <c:pt idx="57">
                  <c:v>_x0004_Oct.</c:v>
                </c:pt>
                <c:pt idx="58">
                  <c:v>_x0004_Nov.</c:v>
                </c:pt>
                <c:pt idx="59">
                  <c:v>_x0004_Déc.</c:v>
                </c:pt>
                <c:pt idx="60">
                  <c:v>_x0004_2000</c:v>
                </c:pt>
                <c:pt idx="61">
                  <c:v>_x0004_Fév.</c:v>
                </c:pt>
                <c:pt idx="62">
                  <c:v>_x0004_Mars</c:v>
                </c:pt>
                <c:pt idx="63">
                  <c:v>_x0004_Avr.</c:v>
                </c:pt>
                <c:pt idx="64">
                  <c:v>_x0003_Mai</c:v>
                </c:pt>
                <c:pt idx="65">
                  <c:v>_x0004_Juin</c:v>
                </c:pt>
                <c:pt idx="66">
                  <c:v>_x0005_Juil.</c:v>
                </c:pt>
                <c:pt idx="67">
                  <c:v>_x0004_Août</c:v>
                </c:pt>
                <c:pt idx="68">
                  <c:v>_x0005_Sept.</c:v>
                </c:pt>
                <c:pt idx="69">
                  <c:v>_x0004_Oct.</c:v>
                </c:pt>
                <c:pt idx="70">
                  <c:v>_x0004_Nov.</c:v>
                </c:pt>
                <c:pt idx="71">
                  <c:v>_x0004_Déc.</c:v>
                </c:pt>
                <c:pt idx="72">
                  <c:v>_x0004_2001</c:v>
                </c:pt>
                <c:pt idx="73">
                  <c:v>_x0004_Fév.</c:v>
                </c:pt>
                <c:pt idx="74">
                  <c:v>_x0004_Mars</c:v>
                </c:pt>
                <c:pt idx="75">
                  <c:v>_x0004_Avr.</c:v>
                </c:pt>
                <c:pt idx="76">
                  <c:v>_x0003_Mai</c:v>
                </c:pt>
                <c:pt idx="77">
                  <c:v>_x0004_Juin</c:v>
                </c:pt>
                <c:pt idx="78">
                  <c:v>_x0005_Juil.</c:v>
                </c:pt>
                <c:pt idx="79">
                  <c:v>_x0004_Août</c:v>
                </c:pt>
                <c:pt idx="80">
                  <c:v>_x0005_Sept.</c:v>
                </c:pt>
                <c:pt idx="81">
                  <c:v>_x0004_Oct.</c:v>
                </c:pt>
                <c:pt idx="82">
                  <c:v>_x0004_Nov.</c:v>
                </c:pt>
                <c:pt idx="83">
                  <c:v>_x0004_Déc.</c:v>
                </c:pt>
                <c:pt idx="84">
                  <c:v>_x0004_2002</c:v>
                </c:pt>
                <c:pt idx="85">
                  <c:v>_x0004_Fév.</c:v>
                </c:pt>
                <c:pt idx="86">
                  <c:v>_x0004_Mars</c:v>
                </c:pt>
                <c:pt idx="87">
                  <c:v>_x0004_Avr.</c:v>
                </c:pt>
                <c:pt idx="88">
                  <c:v>_x0003_Mai</c:v>
                </c:pt>
                <c:pt idx="89">
                  <c:v>_x0004_Juin</c:v>
                </c:pt>
                <c:pt idx="90">
                  <c:v>_x0005_Juil.</c:v>
                </c:pt>
                <c:pt idx="91">
                  <c:v>_x0004_Août</c:v>
                </c:pt>
                <c:pt idx="92">
                  <c:v>_x0005_Sept.</c:v>
                </c:pt>
                <c:pt idx="93">
                  <c:v>_x0004_Oct.</c:v>
                </c:pt>
                <c:pt idx="94">
                  <c:v>_x0004_Nov.</c:v>
                </c:pt>
                <c:pt idx="95">
                  <c:v>_x0004_Déc.</c:v>
                </c:pt>
                <c:pt idx="96">
                  <c:v>_x0004_2003</c:v>
                </c:pt>
                <c:pt idx="97">
                  <c:v>_x0004_Fév.</c:v>
                </c:pt>
                <c:pt idx="98">
                  <c:v>_x0004_Mars</c:v>
                </c:pt>
                <c:pt idx="99">
                  <c:v>_x0004_Avr.</c:v>
                </c:pt>
                <c:pt idx="100">
                  <c:v>_x0003_Mai</c:v>
                </c:pt>
                <c:pt idx="101">
                  <c:v>_x0004_Juin</c:v>
                </c:pt>
                <c:pt idx="102">
                  <c:v>_x0005_Juil.</c:v>
                </c:pt>
                <c:pt idx="103">
                  <c:v>_x0004_Août</c:v>
                </c:pt>
                <c:pt idx="104">
                  <c:v>_x0005_Sept.</c:v>
                </c:pt>
                <c:pt idx="105">
                  <c:v>_x0004_Oct.</c:v>
                </c:pt>
                <c:pt idx="106">
                  <c:v>_x0004_Nov.</c:v>
                </c:pt>
                <c:pt idx="107">
                  <c:v>_x0004_Déc.</c:v>
                </c:pt>
                <c:pt idx="108">
                  <c:v>_x0004_2004</c:v>
                </c:pt>
                <c:pt idx="109">
                  <c:v>_x0004_Fév.</c:v>
                </c:pt>
                <c:pt idx="110">
                  <c:v>_x0004_Mars</c:v>
                </c:pt>
                <c:pt idx="111">
                  <c:v>_x0004_Avr.</c:v>
                </c:pt>
                <c:pt idx="112">
                  <c:v>_x0003_Mai</c:v>
                </c:pt>
                <c:pt idx="113">
                  <c:v>_x0004_Juin</c:v>
                </c:pt>
                <c:pt idx="114">
                  <c:v>_x0005_Juil.</c:v>
                </c:pt>
                <c:pt idx="115">
                  <c:v>_x0004_Août</c:v>
                </c:pt>
                <c:pt idx="116">
                  <c:v>_x0005_Sept.</c:v>
                </c:pt>
                <c:pt idx="117">
                  <c:v>_x0004_Oct.</c:v>
                </c:pt>
                <c:pt idx="118">
                  <c:v>_x0004_Nov.</c:v>
                </c:pt>
                <c:pt idx="119">
                  <c:v>_x0004_Déc.</c:v>
                </c:pt>
                <c:pt idx="120">
                  <c:v>_x0004_2005</c:v>
                </c:pt>
                <c:pt idx="121">
                  <c:v>_x0004_Fév.</c:v>
                </c:pt>
                <c:pt idx="122">
                  <c:v>_x0004_Mars</c:v>
                </c:pt>
                <c:pt idx="123">
                  <c:v>_x0005_Avril</c:v>
                </c:pt>
                <c:pt idx="124">
                  <c:v>_x0003_Mai</c:v>
                </c:pt>
                <c:pt idx="125">
                  <c:v>_x0004_Juin</c:v>
                </c:pt>
                <c:pt idx="126">
                  <c:v>_x0005_Juil.</c:v>
                </c:pt>
                <c:pt idx="127">
                  <c:v>_x0004_Août</c:v>
                </c:pt>
                <c:pt idx="128">
                  <c:v>_x0005_Sept.</c:v>
                </c:pt>
                <c:pt idx="129">
                  <c:v>_x0004_Oct.</c:v>
                </c:pt>
                <c:pt idx="130">
                  <c:v>_x0004_Nov.</c:v>
                </c:pt>
                <c:pt idx="131">
                  <c:v>_x0004_Déc.</c:v>
                </c:pt>
                <c:pt idx="132">
                  <c:v>_x0004_2006</c:v>
                </c:pt>
                <c:pt idx="133">
                  <c:v>_x0004_Fév.</c:v>
                </c:pt>
                <c:pt idx="134">
                  <c:v>_x0004_Mars</c:v>
                </c:pt>
                <c:pt idx="135">
                  <c:v>_x0005_Avril</c:v>
                </c:pt>
                <c:pt idx="136">
                  <c:v>_x0003_Mai</c:v>
                </c:pt>
                <c:pt idx="137">
                  <c:v>_x0004_Juin</c:v>
                </c:pt>
                <c:pt idx="138">
                  <c:v>_x0005_Juil.</c:v>
                </c:pt>
                <c:pt idx="139">
                  <c:v>_x0004_Août</c:v>
                </c:pt>
                <c:pt idx="140">
                  <c:v>_x0005_Sept.</c:v>
                </c:pt>
                <c:pt idx="141">
                  <c:v>_x0003_Oct</c:v>
                </c:pt>
                <c:pt idx="142">
                  <c:v>_x0003_Nov</c:v>
                </c:pt>
                <c:pt idx="143">
                  <c:v>_x0003_Déc</c:v>
                </c:pt>
                <c:pt idx="144">
                  <c:v>_x0004_2007</c:v>
                </c:pt>
                <c:pt idx="145">
                  <c:v>_x0004_Fév.</c:v>
                </c:pt>
                <c:pt idx="146">
                  <c:v>_x0004_Mars</c:v>
                </c:pt>
                <c:pt idx="147">
                  <c:v>_x0005_Avril</c:v>
                </c:pt>
                <c:pt idx="148">
                  <c:v>_x0003_Mai</c:v>
                </c:pt>
                <c:pt idx="149">
                  <c:v>_x0004_Juin</c:v>
                </c:pt>
                <c:pt idx="150">
                  <c:v>_x0005_Juil.</c:v>
                </c:pt>
                <c:pt idx="151">
                  <c:v>_x0004_Août</c:v>
                </c:pt>
                <c:pt idx="152">
                  <c:v>_x0005_Sept.</c:v>
                </c:pt>
                <c:pt idx="153">
                  <c:v>_x0003_Oct</c:v>
                </c:pt>
                <c:pt idx="154">
                  <c:v>_x0003_Nov</c:v>
                </c:pt>
                <c:pt idx="155">
                  <c:v>_x0003_Déc</c:v>
                </c:pt>
                <c:pt idx="156">
                  <c:v>_x0004_2008</c:v>
                </c:pt>
                <c:pt idx="157">
                  <c:v>_x0004_Fév.</c:v>
                </c:pt>
                <c:pt idx="158">
                  <c:v>_x0004_Mars</c:v>
                </c:pt>
                <c:pt idx="159">
                  <c:v>_x0005_Avril</c:v>
                </c:pt>
                <c:pt idx="160">
                  <c:v>_x0003_Mai</c:v>
                </c:pt>
                <c:pt idx="161">
                  <c:v>_x0004_Juin</c:v>
                </c:pt>
                <c:pt idx="162">
                  <c:v>_x0005_Juil.</c:v>
                </c:pt>
                <c:pt idx="163">
                  <c:v>_x0004_Août</c:v>
                </c:pt>
                <c:pt idx="164">
                  <c:v>_x0005_Sept.</c:v>
                </c:pt>
                <c:pt idx="165">
                  <c:v>_x0003_Oct</c:v>
                </c:pt>
                <c:pt idx="166">
                  <c:v>_x0003_Nov</c:v>
                </c:pt>
                <c:pt idx="167">
                  <c:v>_x0003_Déc</c:v>
                </c:pt>
                <c:pt idx="168">
                  <c:v>_x0004_2009</c:v>
                </c:pt>
                <c:pt idx="169">
                  <c:v>_x0004_Fév.</c:v>
                </c:pt>
                <c:pt idx="170">
                  <c:v>_x0004_Mars</c:v>
                </c:pt>
                <c:pt idx="171">
                  <c:v>_x0005_Avril</c:v>
                </c:pt>
                <c:pt idx="172">
                  <c:v>_x0003_Mai</c:v>
                </c:pt>
                <c:pt idx="173">
                  <c:v>_x0004_Juin</c:v>
                </c:pt>
                <c:pt idx="174">
                  <c:v>_x0005_Juil.</c:v>
                </c:pt>
                <c:pt idx="175">
                  <c:v>_x0004_Août</c:v>
                </c:pt>
                <c:pt idx="176">
                  <c:v>_x0005_Sept.</c:v>
                </c:pt>
                <c:pt idx="177">
                  <c:v>_x0003_Oct</c:v>
                </c:pt>
                <c:pt idx="178">
                  <c:v>_x0003_Nov</c:v>
                </c:pt>
                <c:pt idx="179">
                  <c:v>_x0003_Déc</c:v>
                </c:pt>
                <c:pt idx="180">
                  <c:v>_x0004_2010</c:v>
                </c:pt>
                <c:pt idx="181">
                  <c:v>_x0004_Fév.</c:v>
                </c:pt>
                <c:pt idx="182">
                  <c:v>_x0004_Mars</c:v>
                </c:pt>
                <c:pt idx="183">
                  <c:v>_x0005_Avril</c:v>
                </c:pt>
                <c:pt idx="184">
                  <c:v>_x0003_Mai</c:v>
                </c:pt>
                <c:pt idx="185">
                  <c:v>_x0004_Juin</c:v>
                </c:pt>
                <c:pt idx="186">
                  <c:v>_x0005_Juil.</c:v>
                </c:pt>
                <c:pt idx="187">
                  <c:v>_x0004_Août</c:v>
                </c:pt>
                <c:pt idx="188">
                  <c:v>_x0005_Sept.</c:v>
                </c:pt>
                <c:pt idx="189">
                  <c:v>_x0003_Oct</c:v>
                </c:pt>
                <c:pt idx="190">
                  <c:v>_x0003_Nov</c:v>
                </c:pt>
                <c:pt idx="191">
                  <c:v>_x0003_Déc</c:v>
                </c:pt>
                <c:pt idx="192">
                  <c:v>_x0004_2011</c:v>
                </c:pt>
                <c:pt idx="193">
                  <c:v>_x0004_Fév.</c:v>
                </c:pt>
                <c:pt idx="194">
                  <c:v>_x0004_Mars</c:v>
                </c:pt>
                <c:pt idx="195">
                  <c:v>_x0005_Avril</c:v>
                </c:pt>
                <c:pt idx="196">
                  <c:v>_x0003_Mai</c:v>
                </c:pt>
                <c:pt idx="197">
                  <c:v>_x0004_Juin</c:v>
                </c:pt>
                <c:pt idx="198">
                  <c:v>_x0005_Juil.</c:v>
                </c:pt>
                <c:pt idx="199">
                  <c:v>_x0004_Août</c:v>
                </c:pt>
                <c:pt idx="200">
                  <c:v>_x0005_Sept.</c:v>
                </c:pt>
                <c:pt idx="201">
                  <c:v>_x0003_Oct</c:v>
                </c:pt>
                <c:pt idx="202">
                  <c:v>_x0003_Nov</c:v>
                </c:pt>
                <c:pt idx="203">
                  <c:v>_x0003_Déc</c:v>
                </c:pt>
                <c:pt idx="204">
                  <c:v>_x0004_2012</c:v>
                </c:pt>
                <c:pt idx="205">
                  <c:v>_x0004_Fév.</c:v>
                </c:pt>
                <c:pt idx="206">
                  <c:v>_x0004_Mars</c:v>
                </c:pt>
                <c:pt idx="207">
                  <c:v>_x0005_Avril</c:v>
                </c:pt>
                <c:pt idx="208">
                  <c:v>_x0003_Mai</c:v>
                </c:pt>
                <c:pt idx="209">
                  <c:v>_x0004_Juin</c:v>
                </c:pt>
                <c:pt idx="210">
                  <c:v>_x0005_Juil.</c:v>
                </c:pt>
                <c:pt idx="211">
                  <c:v>_x0004_Août</c:v>
                </c:pt>
                <c:pt idx="212">
                  <c:v>_x0005_Sept.</c:v>
                </c:pt>
                <c:pt idx="213">
                  <c:v>_x0003_Oct</c:v>
                </c:pt>
                <c:pt idx="214">
                  <c:v>_x0003_Nov</c:v>
                </c:pt>
                <c:pt idx="215">
                  <c:v>_x0003_Déc</c:v>
                </c:pt>
                <c:pt idx="216">
                  <c:v>_x0004_2013</c:v>
                </c:pt>
                <c:pt idx="217">
                  <c:v>_x0004_Fév.</c:v>
                </c:pt>
                <c:pt idx="218">
                  <c:v>_x0004_Mars</c:v>
                </c:pt>
                <c:pt idx="219">
                  <c:v>_x0005_Avril</c:v>
                </c:pt>
                <c:pt idx="220">
                  <c:v>_x0003_Mai</c:v>
                </c:pt>
                <c:pt idx="221">
                  <c:v>_x0004_Juin</c:v>
                </c:pt>
                <c:pt idx="222">
                  <c:v>_x0005_Juil.</c:v>
                </c:pt>
                <c:pt idx="223">
                  <c:v>_x0004_Août</c:v>
                </c:pt>
                <c:pt idx="224">
                  <c:v>_x0005_Sept.</c:v>
                </c:pt>
                <c:pt idx="225">
                  <c:v>_x0003_Oct</c:v>
                </c:pt>
                <c:pt idx="226">
                  <c:v>_x0003_Nov</c:v>
                </c:pt>
                <c:pt idx="227">
                  <c:v>_x0003_Déc</c:v>
                </c:pt>
                <c:pt idx="228">
                  <c:v>_x0004_2014</c:v>
                </c:pt>
                <c:pt idx="229">
                  <c:v>_x0004_Fév.</c:v>
                </c:pt>
                <c:pt idx="230">
                  <c:v>_x0004_Mars</c:v>
                </c:pt>
                <c:pt idx="231">
                  <c:v>_x0005_Avril</c:v>
                </c:pt>
                <c:pt idx="232">
                  <c:v>_x0003_Mai</c:v>
                </c:pt>
                <c:pt idx="233">
                  <c:v>_x0004_Juin</c:v>
                </c:pt>
                <c:pt idx="234">
                  <c:v>_x0005_Juil.</c:v>
                </c:pt>
                <c:pt idx="235">
                  <c:v>_x0004_Août</c:v>
                </c:pt>
                <c:pt idx="236">
                  <c:v>_x0005_Sept.</c:v>
                </c:pt>
                <c:pt idx="237">
                  <c:v>_x0003_Oct</c:v>
                </c:pt>
                <c:pt idx="238">
                  <c:v>_x0003_Nov</c:v>
                </c:pt>
                <c:pt idx="239">
                  <c:v>_x0003_Déc</c:v>
                </c:pt>
                <c:pt idx="240">
                  <c:v>_x0004_2015</c:v>
                </c:pt>
                <c:pt idx="241">
                  <c:v>_x0004_Fév.</c:v>
                </c:pt>
                <c:pt idx="242">
                  <c:v>_x0004_Mars</c:v>
                </c:pt>
                <c:pt idx="243">
                  <c:v>_x0005_Avril</c:v>
                </c:pt>
                <c:pt idx="244">
                  <c:v>_x0003_Mai</c:v>
                </c:pt>
                <c:pt idx="245">
                  <c:v>_x0004_Juin</c:v>
                </c:pt>
                <c:pt idx="246">
                  <c:v>_x0005_Juil.</c:v>
                </c:pt>
                <c:pt idx="247">
                  <c:v>_x0004_Août</c:v>
                </c:pt>
                <c:pt idx="248">
                  <c:v>_x0005_Sept.</c:v>
                </c:pt>
                <c:pt idx="249">
                  <c:v>_x0003_Oct</c:v>
                </c:pt>
                <c:pt idx="250">
                  <c:v>_x0003_Nov</c:v>
                </c:pt>
                <c:pt idx="251">
                  <c:v>_x0003_Déc</c:v>
                </c:pt>
                <c:pt idx="252">
                  <c:v>_x0004_2016</c:v>
                </c:pt>
                <c:pt idx="253">
                  <c:v>_x0004_Fév.</c:v>
                </c:pt>
                <c:pt idx="254">
                  <c:v>_x0004_Mars</c:v>
                </c:pt>
                <c:pt idx="255">
                  <c:v>_x0005_Avril</c:v>
                </c:pt>
                <c:pt idx="256">
                  <c:v>_x0003_Mai</c:v>
                </c:pt>
                <c:pt idx="257">
                  <c:v>_x0004_Juin</c:v>
                </c:pt>
                <c:pt idx="258">
                  <c:v>_x0005_Juil.</c:v>
                </c:pt>
                <c:pt idx="259">
                  <c:v>_x0004_Août</c:v>
                </c:pt>
                <c:pt idx="260">
                  <c:v>_x0005_Sept.</c:v>
                </c:pt>
                <c:pt idx="261">
                  <c:v>_x0003_Oct</c:v>
                </c:pt>
                <c:pt idx="262">
                  <c:v>_x0003_Nov</c:v>
                </c:pt>
                <c:pt idx="263">
                  <c:v>_x0003_Déc</c:v>
                </c:pt>
                <c:pt idx="264">
                  <c:v>_x0004_2017</c:v>
                </c:pt>
                <c:pt idx="265">
                  <c:v>_x0004_Fév.</c:v>
                </c:pt>
                <c:pt idx="266">
                  <c:v>_x0004_Mars</c:v>
                </c:pt>
                <c:pt idx="267">
                  <c:v>_x0005_Avril</c:v>
                </c:pt>
                <c:pt idx="268">
                  <c:v>_x0003_Mai</c:v>
                </c:pt>
                <c:pt idx="269">
                  <c:v>_x0004_Juin</c:v>
                </c:pt>
                <c:pt idx="270">
                  <c:v>_x0005_Juil.</c:v>
                </c:pt>
                <c:pt idx="271">
                  <c:v>_x0004_Août</c:v>
                </c:pt>
                <c:pt idx="272">
                  <c:v>_x0005_Sept.</c:v>
                </c:pt>
                <c:pt idx="273">
                  <c:v>_x0003_Oct</c:v>
                </c:pt>
                <c:pt idx="274">
                  <c:v>_x0003_Nov</c:v>
                </c:pt>
                <c:pt idx="275">
                  <c:v>_x0003_Déc</c:v>
                </c:pt>
                <c:pt idx="276">
                  <c:v>_x0004_2018</c:v>
                </c:pt>
                <c:pt idx="277">
                  <c:v>_x0004_Fév.</c:v>
                </c:pt>
                <c:pt idx="278">
                  <c:v>_x0004_Mars</c:v>
                </c:pt>
                <c:pt idx="279">
                  <c:v>_x0005_Avril</c:v>
                </c:pt>
              </c:strCache>
            </c:strRef>
          </c:cat>
          <c:val>
            <c:numRef>
              <c:f>'[4]Travail PC '!$B$26:$JU$26</c:f>
              <c:numCache>
                <c:formatCode>General</c:formatCode>
                <c:ptCount val="280"/>
                <c:pt idx="0">
                  <c:v>97.75763999999998</c:v>
                </c:pt>
                <c:pt idx="1">
                  <c:v>101.801112</c:v>
                </c:pt>
                <c:pt idx="2">
                  <c:v>108.790536</c:v>
                </c:pt>
                <c:pt idx="3">
                  <c:v>91.544232</c:v>
                </c:pt>
                <c:pt idx="4">
                  <c:v>98.16336000000001</c:v>
                </c:pt>
                <c:pt idx="5">
                  <c:v>103.860588</c:v>
                </c:pt>
                <c:pt idx="6">
                  <c:v>93.49632</c:v>
                </c:pt>
                <c:pt idx="7">
                  <c:v>105.519132</c:v>
                </c:pt>
                <c:pt idx="8">
                  <c:v>99.043716</c:v>
                </c:pt>
                <c:pt idx="9">
                  <c:v>104.59248</c:v>
                </c:pt>
                <c:pt idx="10">
                  <c:v>104.72928</c:v>
                </c:pt>
                <c:pt idx="11">
                  <c:v>76.87860000000001</c:v>
                </c:pt>
                <c:pt idx="12">
                  <c:v>92.77200000000001</c:v>
                </c:pt>
                <c:pt idx="13">
                  <c:v>102.157296</c:v>
                </c:pt>
                <c:pt idx="14">
                  <c:v>71.471928</c:v>
                </c:pt>
                <c:pt idx="15">
                  <c:v>92.7462</c:v>
                </c:pt>
                <c:pt idx="16">
                  <c:v>88.764</c:v>
                </c:pt>
                <c:pt idx="17">
                  <c:v>92.34595200000001</c:v>
                </c:pt>
                <c:pt idx="18">
                  <c:v>96.603588</c:v>
                </c:pt>
                <c:pt idx="19">
                  <c:v>85.469664</c:v>
                </c:pt>
                <c:pt idx="20">
                  <c:v>86.536728</c:v>
                </c:pt>
                <c:pt idx="21">
                  <c:v>101.56356</c:v>
                </c:pt>
                <c:pt idx="22">
                  <c:v>92.17459199999999</c:v>
                </c:pt>
                <c:pt idx="23">
                  <c:v>70.676952</c:v>
                </c:pt>
                <c:pt idx="24">
                  <c:v>72.86952</c:v>
                </c:pt>
                <c:pt idx="25">
                  <c:v>83.960556</c:v>
                </c:pt>
                <c:pt idx="26">
                  <c:v>80.61378000000001</c:v>
                </c:pt>
                <c:pt idx="27">
                  <c:v>88.18452000000002</c:v>
                </c:pt>
                <c:pt idx="28">
                  <c:v>77.71086</c:v>
                </c:pt>
                <c:pt idx="29">
                  <c:v>83.789052</c:v>
                </c:pt>
                <c:pt idx="30">
                  <c:v>79.85647200000001</c:v>
                </c:pt>
                <c:pt idx="31">
                  <c:v>88.417824</c:v>
                </c:pt>
                <c:pt idx="32">
                  <c:v>87.964776</c:v>
                </c:pt>
                <c:pt idx="33">
                  <c:v>98.10095999999998</c:v>
                </c:pt>
                <c:pt idx="34">
                  <c:v>85.93030800000001</c:v>
                </c:pt>
                <c:pt idx="35">
                  <c:v>79.33476</c:v>
                </c:pt>
                <c:pt idx="36">
                  <c:v>86.868708</c:v>
                </c:pt>
                <c:pt idx="37">
                  <c:v>83.44139999999998</c:v>
                </c:pt>
                <c:pt idx="38">
                  <c:v>89.64852000000001</c:v>
                </c:pt>
                <c:pt idx="39">
                  <c:v>92.16381600000001</c:v>
                </c:pt>
                <c:pt idx="40">
                  <c:v>77.689488</c:v>
                </c:pt>
                <c:pt idx="41">
                  <c:v>91.67688000000001</c:v>
                </c:pt>
                <c:pt idx="42">
                  <c:v>102.33948</c:v>
                </c:pt>
                <c:pt idx="43">
                  <c:v>92.820048</c:v>
                </c:pt>
                <c:pt idx="44">
                  <c:v>93.090816</c:v>
                </c:pt>
                <c:pt idx="45">
                  <c:v>100.666152</c:v>
                </c:pt>
                <c:pt idx="46">
                  <c:v>80.90350799999998</c:v>
                </c:pt>
                <c:pt idx="47">
                  <c:v>80.55903599999999</c:v>
                </c:pt>
                <c:pt idx="48">
                  <c:v>81.57288</c:v>
                </c:pt>
                <c:pt idx="49">
                  <c:v>85.341708</c:v>
                </c:pt>
                <c:pt idx="50">
                  <c:v>108.242484</c:v>
                </c:pt>
                <c:pt idx="51">
                  <c:v>100.967004</c:v>
                </c:pt>
                <c:pt idx="52">
                  <c:v>85.99614</c:v>
                </c:pt>
                <c:pt idx="53">
                  <c:v>105.052848</c:v>
                </c:pt>
                <c:pt idx="54">
                  <c:v>89.50268399999998</c:v>
                </c:pt>
                <c:pt idx="55">
                  <c:v>93.37476000000001</c:v>
                </c:pt>
                <c:pt idx="56">
                  <c:v>92.862144</c:v>
                </c:pt>
                <c:pt idx="57">
                  <c:v>102.378528</c:v>
                </c:pt>
                <c:pt idx="58">
                  <c:v>90.45173999999998</c:v>
                </c:pt>
                <c:pt idx="59">
                  <c:v>81.197112</c:v>
                </c:pt>
                <c:pt idx="60">
                  <c:v>92.69859599999999</c:v>
                </c:pt>
                <c:pt idx="61">
                  <c:v>85.53513599999999</c:v>
                </c:pt>
                <c:pt idx="62">
                  <c:v>95.627352</c:v>
                </c:pt>
                <c:pt idx="63">
                  <c:v>81.994008</c:v>
                </c:pt>
                <c:pt idx="64">
                  <c:v>79.3392</c:v>
                </c:pt>
                <c:pt idx="65">
                  <c:v>95.314512</c:v>
                </c:pt>
                <c:pt idx="66">
                  <c:v>97.52136000000001</c:v>
                </c:pt>
                <c:pt idx="67">
                  <c:v>100.909212</c:v>
                </c:pt>
                <c:pt idx="68">
                  <c:v>105.403836</c:v>
                </c:pt>
                <c:pt idx="69">
                  <c:v>105.339192</c:v>
                </c:pt>
                <c:pt idx="70">
                  <c:v>102.330588</c:v>
                </c:pt>
                <c:pt idx="71">
                  <c:v>85.79772</c:v>
                </c:pt>
                <c:pt idx="72">
                  <c:v>89.51227199999998</c:v>
                </c:pt>
                <c:pt idx="73">
                  <c:v>85.677924</c:v>
                </c:pt>
                <c:pt idx="74">
                  <c:v>97.60178399999999</c:v>
                </c:pt>
                <c:pt idx="75">
                  <c:v>81.54384</c:v>
                </c:pt>
                <c:pt idx="76">
                  <c:v>99.859308</c:v>
                </c:pt>
                <c:pt idx="77">
                  <c:v>105.792696</c:v>
                </c:pt>
                <c:pt idx="78">
                  <c:v>94.211592</c:v>
                </c:pt>
                <c:pt idx="79">
                  <c:v>105.377952</c:v>
                </c:pt>
                <c:pt idx="80">
                  <c:v>95.94504</c:v>
                </c:pt>
                <c:pt idx="81">
                  <c:v>100.396296</c:v>
                </c:pt>
                <c:pt idx="82">
                  <c:v>90.7656</c:v>
                </c:pt>
                <c:pt idx="83">
                  <c:v>72.287616</c:v>
                </c:pt>
                <c:pt idx="84">
                  <c:v>85.048188</c:v>
                </c:pt>
                <c:pt idx="85">
                  <c:v>81.76203600000001</c:v>
                </c:pt>
                <c:pt idx="86">
                  <c:v>91.328796</c:v>
                </c:pt>
                <c:pt idx="87">
                  <c:v>91.42561200000001</c:v>
                </c:pt>
                <c:pt idx="88">
                  <c:v>95.31843599999999</c:v>
                </c:pt>
                <c:pt idx="89">
                  <c:v>97.00242</c:v>
                </c:pt>
                <c:pt idx="90">
                  <c:v>127.436004</c:v>
                </c:pt>
                <c:pt idx="91">
                  <c:v>121.171272</c:v>
                </c:pt>
                <c:pt idx="92">
                  <c:v>112.72584</c:v>
                </c:pt>
                <c:pt idx="93">
                  <c:v>115.7313</c:v>
                </c:pt>
                <c:pt idx="94">
                  <c:v>115.658436</c:v>
                </c:pt>
                <c:pt idx="95">
                  <c:v>111.089796</c:v>
                </c:pt>
                <c:pt idx="96">
                  <c:v>94.0926</c:v>
                </c:pt>
                <c:pt idx="97">
                  <c:v>106.092408</c:v>
                </c:pt>
                <c:pt idx="98">
                  <c:v>88.37919599999999</c:v>
                </c:pt>
                <c:pt idx="99">
                  <c:v>102.602388</c:v>
                </c:pt>
                <c:pt idx="100">
                  <c:v>86.35339200000001</c:v>
                </c:pt>
                <c:pt idx="101">
                  <c:v>95.69841599999999</c:v>
                </c:pt>
                <c:pt idx="102">
                  <c:v>119.739432</c:v>
                </c:pt>
                <c:pt idx="103">
                  <c:v>104.20638</c:v>
                </c:pt>
                <c:pt idx="104">
                  <c:v>112.675428</c:v>
                </c:pt>
                <c:pt idx="105">
                  <c:v>124.333956</c:v>
                </c:pt>
                <c:pt idx="106">
                  <c:v>103.263312</c:v>
                </c:pt>
                <c:pt idx="107">
                  <c:v>98.50983600000001</c:v>
                </c:pt>
                <c:pt idx="108">
                  <c:v>95.90884799999999</c:v>
                </c:pt>
                <c:pt idx="109">
                  <c:v>102.4053</c:v>
                </c:pt>
                <c:pt idx="110">
                  <c:v>106.756644</c:v>
                </c:pt>
                <c:pt idx="111">
                  <c:v>98.211108</c:v>
                </c:pt>
                <c:pt idx="112">
                  <c:v>111.01212</c:v>
                </c:pt>
                <c:pt idx="113">
                  <c:v>114.86628</c:v>
                </c:pt>
                <c:pt idx="114">
                  <c:v>122.010024</c:v>
                </c:pt>
                <c:pt idx="115">
                  <c:v>132.348984</c:v>
                </c:pt>
                <c:pt idx="116">
                  <c:v>134.943324</c:v>
                </c:pt>
                <c:pt idx="117">
                  <c:v>128.62638</c:v>
                </c:pt>
                <c:pt idx="118">
                  <c:v>123.585588</c:v>
                </c:pt>
                <c:pt idx="119">
                  <c:v>112.779516</c:v>
                </c:pt>
                <c:pt idx="120">
                  <c:v>100.653636</c:v>
                </c:pt>
                <c:pt idx="121">
                  <c:v>127.9182</c:v>
                </c:pt>
                <c:pt idx="122">
                  <c:v>142.411356</c:v>
                </c:pt>
                <c:pt idx="123">
                  <c:v>128.752416</c:v>
                </c:pt>
                <c:pt idx="124">
                  <c:v>109.593384</c:v>
                </c:pt>
                <c:pt idx="125">
                  <c:v>128.694492</c:v>
                </c:pt>
                <c:pt idx="126">
                  <c:v>115.131192</c:v>
                </c:pt>
                <c:pt idx="127">
                  <c:v>128.616744</c:v>
                </c:pt>
                <c:pt idx="128">
                  <c:v>131.0982</c:v>
                </c:pt>
                <c:pt idx="129">
                  <c:v>130.956648</c:v>
                </c:pt>
                <c:pt idx="130">
                  <c:v>121.549548</c:v>
                </c:pt>
                <c:pt idx="131">
                  <c:v>112.037892</c:v>
                </c:pt>
                <c:pt idx="132">
                  <c:v>96.754464</c:v>
                </c:pt>
                <c:pt idx="133">
                  <c:v>114.609012</c:v>
                </c:pt>
                <c:pt idx="134">
                  <c:v>142.030248</c:v>
                </c:pt>
                <c:pt idx="135">
                  <c:v>110.637756</c:v>
                </c:pt>
                <c:pt idx="136">
                  <c:v>139.828584</c:v>
                </c:pt>
                <c:pt idx="137">
                  <c:v>136.836468</c:v>
                </c:pt>
                <c:pt idx="138">
                  <c:v>133.516848</c:v>
                </c:pt>
                <c:pt idx="139">
                  <c:v>147.95376</c:v>
                </c:pt>
                <c:pt idx="140">
                  <c:v>143.333796</c:v>
                </c:pt>
                <c:pt idx="141">
                  <c:v>156.395952</c:v>
                </c:pt>
                <c:pt idx="142">
                  <c:v>156.49812</c:v>
                </c:pt>
                <c:pt idx="143">
                  <c:v>125.553876</c:v>
                </c:pt>
                <c:pt idx="144">
                  <c:v>127.719468</c:v>
                </c:pt>
                <c:pt idx="145">
                  <c:v>145.813116</c:v>
                </c:pt>
                <c:pt idx="146">
                  <c:v>143.198604</c:v>
                </c:pt>
                <c:pt idx="147">
                  <c:v>134.508876</c:v>
                </c:pt>
                <c:pt idx="148">
                  <c:v>149.275152</c:v>
                </c:pt>
                <c:pt idx="149">
                  <c:v>132.466764</c:v>
                </c:pt>
                <c:pt idx="150">
                  <c:v>161.312652</c:v>
                </c:pt>
                <c:pt idx="151">
                  <c:v>212.086344</c:v>
                </c:pt>
                <c:pt idx="152">
                  <c:v>97.246908</c:v>
                </c:pt>
                <c:pt idx="153">
                  <c:v>81.311112</c:v>
                </c:pt>
                <c:pt idx="154">
                  <c:v>195.529572</c:v>
                </c:pt>
                <c:pt idx="155">
                  <c:v>111.070056</c:v>
                </c:pt>
                <c:pt idx="156">
                  <c:v>143.424828</c:v>
                </c:pt>
                <c:pt idx="157">
                  <c:v>135.333996</c:v>
                </c:pt>
                <c:pt idx="158">
                  <c:v>118.130124</c:v>
                </c:pt>
                <c:pt idx="159">
                  <c:v>146.121648</c:v>
                </c:pt>
                <c:pt idx="160">
                  <c:v>135.371676</c:v>
                </c:pt>
                <c:pt idx="161">
                  <c:v>144.279252</c:v>
                </c:pt>
                <c:pt idx="162">
                  <c:v>146.541444</c:v>
                </c:pt>
                <c:pt idx="163">
                  <c:v>135.37872</c:v>
                </c:pt>
                <c:pt idx="164">
                  <c:v>147.1776</c:v>
                </c:pt>
                <c:pt idx="165">
                  <c:v>160.428672</c:v>
                </c:pt>
                <c:pt idx="166">
                  <c:v>126.304092</c:v>
                </c:pt>
                <c:pt idx="167">
                  <c:v>135.482772</c:v>
                </c:pt>
                <c:pt idx="168">
                  <c:v>125.387532</c:v>
                </c:pt>
                <c:pt idx="169">
                  <c:v>131.09784</c:v>
                </c:pt>
                <c:pt idx="170">
                  <c:v>140.973492</c:v>
                </c:pt>
                <c:pt idx="171">
                  <c:v>159.0624</c:v>
                </c:pt>
                <c:pt idx="172">
                  <c:v>123.059052</c:v>
                </c:pt>
                <c:pt idx="173">
                  <c:v>151.94442</c:v>
                </c:pt>
                <c:pt idx="174">
                  <c:v>111.559188</c:v>
                </c:pt>
                <c:pt idx="175">
                  <c:v>162.822228</c:v>
                </c:pt>
                <c:pt idx="176">
                  <c:v>151.669428</c:v>
                </c:pt>
                <c:pt idx="177">
                  <c:v>150.194676</c:v>
                </c:pt>
                <c:pt idx="178">
                  <c:v>141.183444</c:v>
                </c:pt>
                <c:pt idx="179">
                  <c:v>133.12002</c:v>
                </c:pt>
                <c:pt idx="180">
                  <c:v>96.355284</c:v>
                </c:pt>
                <c:pt idx="181">
                  <c:v>157.993164</c:v>
                </c:pt>
                <c:pt idx="182">
                  <c:v>181.377444</c:v>
                </c:pt>
                <c:pt idx="183">
                  <c:v>185.854092</c:v>
                </c:pt>
                <c:pt idx="184">
                  <c:v>137.308236</c:v>
                </c:pt>
                <c:pt idx="185">
                  <c:v>180.278892</c:v>
                </c:pt>
                <c:pt idx="186">
                  <c:v>141.542736</c:v>
                </c:pt>
                <c:pt idx="187">
                  <c:v>197.595864</c:v>
                </c:pt>
                <c:pt idx="188">
                  <c:v>173.67426</c:v>
                </c:pt>
                <c:pt idx="189">
                  <c:v>166.4922</c:v>
                </c:pt>
                <c:pt idx="190">
                  <c:v>165.524052</c:v>
                </c:pt>
                <c:pt idx="191">
                  <c:v>150.833532</c:v>
                </c:pt>
                <c:pt idx="192">
                  <c:v>83.948616</c:v>
                </c:pt>
                <c:pt idx="193">
                  <c:v>147.281316</c:v>
                </c:pt>
                <c:pt idx="194">
                  <c:v>169.03392</c:v>
                </c:pt>
                <c:pt idx="195">
                  <c:v>166.119648</c:v>
                </c:pt>
                <c:pt idx="196">
                  <c:v>147.096036</c:v>
                </c:pt>
                <c:pt idx="197">
                  <c:v>172.140744</c:v>
                </c:pt>
                <c:pt idx="198">
                  <c:v>150.006432</c:v>
                </c:pt>
                <c:pt idx="199">
                  <c:v>150.668592</c:v>
                </c:pt>
                <c:pt idx="200">
                  <c:v>159.734436</c:v>
                </c:pt>
                <c:pt idx="201">
                  <c:v>143.172312</c:v>
                </c:pt>
                <c:pt idx="202">
                  <c:v>151.602972</c:v>
                </c:pt>
                <c:pt idx="203">
                  <c:v>132.324492</c:v>
                </c:pt>
                <c:pt idx="204">
                  <c:v>127.257564</c:v>
                </c:pt>
                <c:pt idx="205">
                  <c:v>97.311</c:v>
                </c:pt>
                <c:pt idx="206">
                  <c:v>124.109748</c:v>
                </c:pt>
                <c:pt idx="207">
                  <c:v>124.768668</c:v>
                </c:pt>
                <c:pt idx="208">
                  <c:v>119.965548</c:v>
                </c:pt>
                <c:pt idx="209">
                  <c:v>120.3615</c:v>
                </c:pt>
                <c:pt idx="210">
                  <c:v>140.97762</c:v>
                </c:pt>
                <c:pt idx="211">
                  <c:v>129.86058</c:v>
                </c:pt>
                <c:pt idx="212">
                  <c:v>124.32654</c:v>
                </c:pt>
                <c:pt idx="213">
                  <c:v>139.061928</c:v>
                </c:pt>
                <c:pt idx="214">
                  <c:v>139.681152</c:v>
                </c:pt>
                <c:pt idx="215">
                  <c:v>111.793584</c:v>
                </c:pt>
                <c:pt idx="216">
                  <c:v>97.56606</c:v>
                </c:pt>
                <c:pt idx="217">
                  <c:v>125.357352</c:v>
                </c:pt>
                <c:pt idx="218">
                  <c:v>130.040964</c:v>
                </c:pt>
                <c:pt idx="219">
                  <c:v>132.03786</c:v>
                </c:pt>
                <c:pt idx="220">
                  <c:v>128.6658</c:v>
                </c:pt>
                <c:pt idx="221">
                  <c:v>113.472816</c:v>
                </c:pt>
                <c:pt idx="222">
                  <c:v>129.534168</c:v>
                </c:pt>
                <c:pt idx="223">
                  <c:v>121.145988</c:v>
                </c:pt>
                <c:pt idx="224">
                  <c:v>123.040572</c:v>
                </c:pt>
                <c:pt idx="225">
                  <c:v>137.181828</c:v>
                </c:pt>
                <c:pt idx="226">
                  <c:v>106.91022</c:v>
                </c:pt>
                <c:pt idx="227">
                  <c:v>86.391252</c:v>
                </c:pt>
                <c:pt idx="228">
                  <c:v>91.057104</c:v>
                </c:pt>
                <c:pt idx="229">
                  <c:v>104.5518</c:v>
                </c:pt>
                <c:pt idx="230">
                  <c:v>115.788048</c:v>
                </c:pt>
                <c:pt idx="231">
                  <c:v>120.130248</c:v>
                </c:pt>
                <c:pt idx="232">
                  <c:v>92.990088</c:v>
                </c:pt>
                <c:pt idx="233">
                  <c:v>103.7934</c:v>
                </c:pt>
                <c:pt idx="234">
                  <c:v>116.386872</c:v>
                </c:pt>
                <c:pt idx="235">
                  <c:v>103.572864</c:v>
                </c:pt>
                <c:pt idx="236">
                  <c:v>110.374704</c:v>
                </c:pt>
                <c:pt idx="237">
                  <c:v>121.465416</c:v>
                </c:pt>
                <c:pt idx="238">
                  <c:v>101.561004</c:v>
                </c:pt>
                <c:pt idx="239">
                  <c:v>96.237228</c:v>
                </c:pt>
                <c:pt idx="240">
                  <c:v>92.10117600000001</c:v>
                </c:pt>
                <c:pt idx="241">
                  <c:v>93.774516</c:v>
                </c:pt>
                <c:pt idx="242">
                  <c:v>108.408816</c:v>
                </c:pt>
                <c:pt idx="243">
                  <c:v>120.248292</c:v>
                </c:pt>
                <c:pt idx="244">
                  <c:v>104.457372</c:v>
                </c:pt>
                <c:pt idx="245">
                  <c:v>129.798264</c:v>
                </c:pt>
                <c:pt idx="246">
                  <c:v>120.00168</c:v>
                </c:pt>
                <c:pt idx="247">
                  <c:v>112.08108</c:v>
                </c:pt>
                <c:pt idx="248">
                  <c:v>135.172152</c:v>
                </c:pt>
                <c:pt idx="249">
                  <c:v>127.431312</c:v>
                </c:pt>
                <c:pt idx="250">
                  <c:v>118.635024</c:v>
                </c:pt>
                <c:pt idx="251">
                  <c:v>105.339696</c:v>
                </c:pt>
                <c:pt idx="252">
                  <c:v>98.30034000000001</c:v>
                </c:pt>
                <c:pt idx="253">
                  <c:v>116.866212</c:v>
                </c:pt>
                <c:pt idx="254">
                  <c:v>121.7193</c:v>
                </c:pt>
                <c:pt idx="255">
                  <c:v>118.028616</c:v>
                </c:pt>
                <c:pt idx="256">
                  <c:v>119.119116</c:v>
                </c:pt>
                <c:pt idx="257">
                  <c:v>119.803968</c:v>
                </c:pt>
                <c:pt idx="258">
                  <c:v>109.097256</c:v>
                </c:pt>
                <c:pt idx="259">
                  <c:v>113.061276</c:v>
                </c:pt>
                <c:pt idx="260">
                  <c:v>121.32222</c:v>
                </c:pt>
                <c:pt idx="261">
                  <c:v>115.866492</c:v>
                </c:pt>
                <c:pt idx="262">
                  <c:v>101.958492</c:v>
                </c:pt>
                <c:pt idx="263">
                  <c:v>86.488656</c:v>
                </c:pt>
                <c:pt idx="264">
                  <c:v>82.37461200000001</c:v>
                </c:pt>
                <c:pt idx="265">
                  <c:v>96.281364</c:v>
                </c:pt>
                <c:pt idx="266">
                  <c:v>121.305792</c:v>
                </c:pt>
                <c:pt idx="267">
                  <c:v>93.670152</c:v>
                </c:pt>
                <c:pt idx="268">
                  <c:v>106.907532</c:v>
                </c:pt>
                <c:pt idx="269">
                  <c:v>117.064644</c:v>
                </c:pt>
                <c:pt idx="270">
                  <c:v>114.89724</c:v>
                </c:pt>
                <c:pt idx="271">
                  <c:v>120.163956</c:v>
                </c:pt>
                <c:pt idx="272">
                  <c:v>107.232</c:v>
                </c:pt>
                <c:pt idx="273">
                  <c:v>108.765852</c:v>
                </c:pt>
                <c:pt idx="274">
                  <c:v>101.2545</c:v>
                </c:pt>
                <c:pt idx="275">
                  <c:v>82.77219600000001</c:v>
                </c:pt>
                <c:pt idx="276">
                  <c:v>72.146364</c:v>
                </c:pt>
                <c:pt idx="277">
                  <c:v>81.92756399999998</c:v>
                </c:pt>
                <c:pt idx="278">
                  <c:v>84.4512</c:v>
                </c:pt>
                <c:pt idx="279">
                  <c:v>81.274116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0525128"/>
        <c:axId val="1830285912"/>
      </c:lineChart>
      <c:catAx>
        <c:axId val="1830525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fr-FR"/>
          </a:p>
        </c:txPr>
        <c:crossAx val="1830285912"/>
        <c:crosses val="autoZero"/>
        <c:auto val="1"/>
        <c:lblAlgn val="ctr"/>
        <c:lblOffset val="100"/>
        <c:tickLblSkip val="12"/>
        <c:noMultiLvlLbl val="0"/>
      </c:catAx>
      <c:valAx>
        <c:axId val="1830285912"/>
        <c:scaling>
          <c:orientation val="minMax"/>
          <c:max val="170.0"/>
          <c:min val="70.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fr-FR"/>
          </a:p>
        </c:txPr>
        <c:crossAx val="1830525128"/>
        <c:crosses val="autoZero"/>
        <c:crossBetween val="between"/>
        <c:majorUnit val="5.0"/>
      </c:valAx>
    </c:plotArea>
    <c:legend>
      <c:legendPos val="l"/>
      <c:layout>
        <c:manualLayout>
          <c:xMode val="edge"/>
          <c:yMode val="edge"/>
          <c:x val="0.0894886363636363"/>
          <c:y val="0.166838003117631"/>
          <c:w val="0.271484319076593"/>
          <c:h val="0.33497102202326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600"/>
          </a:pPr>
          <a:endParaRPr lang="fr-F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fr-FR"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Logements sociaux par région, milliers : le Grand Nouméa est dominant, mais pas grâce à Païta et au Mont-Dore... ;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fr-FR"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forte croissance à Dumbéa</a:t>
            </a:r>
          </a:p>
        </c:rich>
      </c:tx>
      <c:layout>
        <c:manualLayout>
          <c:xMode val="edge"/>
          <c:yMode val="edge"/>
          <c:x val="0.0778650897382766"/>
          <c:y val="0.0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0734328477158979"/>
          <c:y val="0.140828169407818"/>
          <c:w val="0.793197105422551"/>
          <c:h val="0.78418184783115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'[4]Travail PC '!$A$118</c:f>
              <c:strCache>
                <c:ptCount val="1"/>
                <c:pt idx="0">
                  <c:v>Nouméa</c:v>
                </c:pt>
              </c:strCache>
            </c:strRef>
          </c:tx>
          <c:spPr>
            <a:solidFill>
              <a:srgbClr val="3BFF38"/>
            </a:solidFill>
          </c:spPr>
          <c:invertIfNegative val="0"/>
          <c:dLbls>
            <c:numFmt formatCode="#,##0.00" sourceLinked="0"/>
            <c:txPr>
              <a:bodyPr/>
              <a:lstStyle/>
              <a:p>
                <a:pPr>
                  <a:defRPr sz="1400" b="1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'[4]Travail PC '!$B$117:$F$117</c:f>
              <c:strCache>
                <c:ptCount val="5"/>
                <c:pt idx="0">
                  <c:v>_x0004_2011</c:v>
                </c:pt>
                <c:pt idx="1">
                  <c:v>_x0004_2012</c:v>
                </c:pt>
                <c:pt idx="2">
                  <c:v>_x0004_2013</c:v>
                </c:pt>
                <c:pt idx="3">
                  <c:v>_x0004_2014</c:v>
                </c:pt>
                <c:pt idx="4">
                  <c:v>	Eval 2015</c:v>
                </c:pt>
              </c:strCache>
            </c:strRef>
          </c:cat>
          <c:val>
            <c:numRef>
              <c:f>'[4]Travail PC '!$B$118:$F$118</c:f>
              <c:numCache>
                <c:formatCode>General</c:formatCode>
                <c:ptCount val="5"/>
                <c:pt idx="0">
                  <c:v>8.867</c:v>
                </c:pt>
                <c:pt idx="1">
                  <c:v>8.919</c:v>
                </c:pt>
                <c:pt idx="2">
                  <c:v>9.145</c:v>
                </c:pt>
                <c:pt idx="3">
                  <c:v>9.246</c:v>
                </c:pt>
                <c:pt idx="4">
                  <c:v>9.360429036693927</c:v>
                </c:pt>
              </c:numCache>
            </c:numRef>
          </c:val>
        </c:ser>
        <c:ser>
          <c:idx val="1"/>
          <c:order val="1"/>
          <c:tx>
            <c:strRef>
              <c:f>'[4]Travail PC '!$A$119</c:f>
              <c:strCache>
                <c:ptCount val="1"/>
                <c:pt idx="0">
                  <c:v>Dumbéa</c:v>
                </c:pt>
              </c:strCache>
            </c:strRef>
          </c:tx>
          <c:spPr>
            <a:solidFill>
              <a:srgbClr val="008000"/>
            </a:solidFill>
          </c:spPr>
          <c:invertIfNegative val="0"/>
          <c:dLbls>
            <c:numFmt formatCode="#,##0.00" sourceLinked="0"/>
            <c:txPr>
              <a:bodyPr/>
              <a:lstStyle/>
              <a:p>
                <a:pPr>
                  <a:defRPr sz="1400" b="1">
                    <a:solidFill>
                      <a:srgbClr val="FFFFFF"/>
                    </a:solidFill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'[4]Travail PC '!$B$117:$F$117</c:f>
              <c:strCache>
                <c:ptCount val="5"/>
                <c:pt idx="0">
                  <c:v>_x0004_2011</c:v>
                </c:pt>
                <c:pt idx="1">
                  <c:v>_x0004_2012</c:v>
                </c:pt>
                <c:pt idx="2">
                  <c:v>_x0004_2013</c:v>
                </c:pt>
                <c:pt idx="3">
                  <c:v>_x0004_2014</c:v>
                </c:pt>
                <c:pt idx="4">
                  <c:v>	Eval 2015</c:v>
                </c:pt>
              </c:strCache>
            </c:strRef>
          </c:cat>
          <c:val>
            <c:numRef>
              <c:f>'[4]Travail PC '!$B$119:$F$119</c:f>
              <c:numCache>
                <c:formatCode>General</c:formatCode>
                <c:ptCount val="5"/>
                <c:pt idx="0">
                  <c:v>1.93</c:v>
                </c:pt>
                <c:pt idx="1">
                  <c:v>2.338</c:v>
                </c:pt>
                <c:pt idx="2">
                  <c:v>2.529</c:v>
                </c:pt>
                <c:pt idx="3">
                  <c:v>2.753</c:v>
                </c:pt>
                <c:pt idx="4">
                  <c:v>2.787071288991821</c:v>
                </c:pt>
              </c:numCache>
            </c:numRef>
          </c:val>
        </c:ser>
        <c:ser>
          <c:idx val="2"/>
          <c:order val="2"/>
          <c:tx>
            <c:strRef>
              <c:f>'[4]Travail PC '!$A$120</c:f>
              <c:strCache>
                <c:ptCount val="1"/>
                <c:pt idx="0">
                  <c:v>Le Mont-Dore</c:v>
                </c:pt>
              </c:strCache>
            </c:strRef>
          </c:tx>
          <c:spPr>
            <a:solidFill>
              <a:srgbClr val="FF6600"/>
            </a:solidFill>
          </c:spPr>
          <c:invertIfNegative val="0"/>
          <c:dLbls>
            <c:numFmt formatCode="#,##0.00" sourceLinked="0"/>
            <c:txPr>
              <a:bodyPr/>
              <a:lstStyle/>
              <a:p>
                <a:pPr>
                  <a:defRPr sz="800">
                    <a:solidFill>
                      <a:srgbClr val="FFFFFF"/>
                    </a:solidFill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'[4]Travail PC '!$B$117:$F$117</c:f>
              <c:strCache>
                <c:ptCount val="5"/>
                <c:pt idx="0">
                  <c:v>_x0004_2011</c:v>
                </c:pt>
                <c:pt idx="1">
                  <c:v>_x0004_2012</c:v>
                </c:pt>
                <c:pt idx="2">
                  <c:v>_x0004_2013</c:v>
                </c:pt>
                <c:pt idx="3">
                  <c:v>_x0004_2014</c:v>
                </c:pt>
                <c:pt idx="4">
                  <c:v>	Eval 2015</c:v>
                </c:pt>
              </c:strCache>
            </c:strRef>
          </c:cat>
          <c:val>
            <c:numRef>
              <c:f>'[4]Travail PC '!$B$120:$F$120</c:f>
              <c:numCache>
                <c:formatCode>General</c:formatCode>
                <c:ptCount val="5"/>
                <c:pt idx="0">
                  <c:v>0.43</c:v>
                </c:pt>
                <c:pt idx="1">
                  <c:v>0.492</c:v>
                </c:pt>
                <c:pt idx="2">
                  <c:v>0.565</c:v>
                </c:pt>
                <c:pt idx="3">
                  <c:v>0.695</c:v>
                </c:pt>
                <c:pt idx="4">
                  <c:v>0.703601360642686</c:v>
                </c:pt>
              </c:numCache>
            </c:numRef>
          </c:val>
        </c:ser>
        <c:ser>
          <c:idx val="3"/>
          <c:order val="3"/>
          <c:tx>
            <c:strRef>
              <c:f>'[4]Travail PC '!$A$121</c:f>
              <c:strCache>
                <c:ptCount val="1"/>
                <c:pt idx="0">
                  <c:v>Paita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numFmt formatCode="#,##0.00" sourceLinked="0"/>
            <c:txPr>
              <a:bodyPr/>
              <a:lstStyle/>
              <a:p>
                <a:pPr>
                  <a:defRPr sz="800">
                    <a:solidFill>
                      <a:srgbClr val="FFFFFF"/>
                    </a:solidFill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'[4]Travail PC '!$B$117:$F$117</c:f>
              <c:strCache>
                <c:ptCount val="5"/>
                <c:pt idx="0">
                  <c:v>_x0004_2011</c:v>
                </c:pt>
                <c:pt idx="1">
                  <c:v>_x0004_2012</c:v>
                </c:pt>
                <c:pt idx="2">
                  <c:v>_x0004_2013</c:v>
                </c:pt>
                <c:pt idx="3">
                  <c:v>_x0004_2014</c:v>
                </c:pt>
                <c:pt idx="4">
                  <c:v>	Eval 2015</c:v>
                </c:pt>
              </c:strCache>
            </c:strRef>
          </c:cat>
          <c:val>
            <c:numRef>
              <c:f>'[4]Travail PC '!$B$121:$F$121</c:f>
              <c:numCache>
                <c:formatCode>General</c:formatCode>
                <c:ptCount val="5"/>
                <c:pt idx="0">
                  <c:v>0.15</c:v>
                </c:pt>
                <c:pt idx="1">
                  <c:v>0.171</c:v>
                </c:pt>
                <c:pt idx="2">
                  <c:v>0.212</c:v>
                </c:pt>
                <c:pt idx="3">
                  <c:v>0.225</c:v>
                </c:pt>
                <c:pt idx="4">
                  <c:v>0.227784613157704</c:v>
                </c:pt>
              </c:numCache>
            </c:numRef>
          </c:val>
        </c:ser>
        <c:ser>
          <c:idx val="4"/>
          <c:order val="4"/>
          <c:tx>
            <c:strRef>
              <c:f>'[4]Travail PC '!$A$122</c:f>
              <c:strCache>
                <c:ptCount val="1"/>
                <c:pt idx="0">
                  <c:v>Autres communes de NC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dLbls>
            <c:numFmt formatCode="#,##0.00" sourceLinked="0"/>
            <c:txPr>
              <a:bodyPr/>
              <a:lstStyle/>
              <a:p>
                <a:pPr>
                  <a:defRPr b="1">
                    <a:solidFill>
                      <a:srgbClr val="FFFFFF"/>
                    </a:solidFill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'[4]Travail PC '!$B$117:$F$117</c:f>
              <c:strCache>
                <c:ptCount val="5"/>
                <c:pt idx="0">
                  <c:v>_x0004_2011</c:v>
                </c:pt>
                <c:pt idx="1">
                  <c:v>_x0004_2012</c:v>
                </c:pt>
                <c:pt idx="2">
                  <c:v>_x0004_2013</c:v>
                </c:pt>
                <c:pt idx="3">
                  <c:v>_x0004_2014</c:v>
                </c:pt>
                <c:pt idx="4">
                  <c:v>	Eval 2015</c:v>
                </c:pt>
              </c:strCache>
            </c:strRef>
          </c:cat>
          <c:val>
            <c:numRef>
              <c:f>'[4]Travail PC '!$B$122:$F$122</c:f>
              <c:numCache>
                <c:formatCode>General</c:formatCode>
                <c:ptCount val="5"/>
                <c:pt idx="0">
                  <c:v>0.665</c:v>
                </c:pt>
                <c:pt idx="1">
                  <c:v>0.761</c:v>
                </c:pt>
                <c:pt idx="2">
                  <c:v>0.842</c:v>
                </c:pt>
                <c:pt idx="3">
                  <c:v>0.898</c:v>
                </c:pt>
                <c:pt idx="4">
                  <c:v>0.90911370051386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083469880"/>
        <c:axId val="-2091961320"/>
      </c:barChart>
      <c:lineChart>
        <c:grouping val="standard"/>
        <c:varyColors val="0"/>
        <c:ser>
          <c:idx val="5"/>
          <c:order val="5"/>
          <c:tx>
            <c:strRef>
              <c:f>'[4]Travail PC '!$A$123</c:f>
              <c:strCache>
                <c:ptCount val="1"/>
                <c:pt idx="0">
                  <c:v>Nouvelle-Calédonie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1400" b="0" i="1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'[4]Travail PC '!$B$117:$F$117</c:f>
              <c:strCache>
                <c:ptCount val="5"/>
                <c:pt idx="0">
                  <c:v>_x0004_2011</c:v>
                </c:pt>
                <c:pt idx="1">
                  <c:v>_x0004_2012</c:v>
                </c:pt>
                <c:pt idx="2">
                  <c:v>_x0004_2013</c:v>
                </c:pt>
                <c:pt idx="3">
                  <c:v>_x0004_2014</c:v>
                </c:pt>
                <c:pt idx="4">
                  <c:v>	Eval 2015</c:v>
                </c:pt>
              </c:strCache>
            </c:strRef>
          </c:cat>
          <c:val>
            <c:numRef>
              <c:f>'[4]Travail PC '!$B$123:$F$123</c:f>
              <c:numCache>
                <c:formatCode>General</c:formatCode>
                <c:ptCount val="5"/>
                <c:pt idx="0">
                  <c:v>12.042</c:v>
                </c:pt>
                <c:pt idx="1">
                  <c:v>12.681</c:v>
                </c:pt>
                <c:pt idx="2">
                  <c:v>13.293</c:v>
                </c:pt>
                <c:pt idx="3">
                  <c:v>13.817</c:v>
                </c:pt>
                <c:pt idx="4">
                  <c:v>13.988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83469880"/>
        <c:axId val="-2091961320"/>
      </c:lineChart>
      <c:catAx>
        <c:axId val="-208346988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-2091961320"/>
        <c:crosses val="autoZero"/>
        <c:auto val="1"/>
        <c:lblAlgn val="ctr"/>
        <c:lblOffset val="100"/>
        <c:noMultiLvlLbl val="0"/>
      </c:catAx>
      <c:valAx>
        <c:axId val="-2091961320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-2083469880"/>
        <c:crosses val="autoZero"/>
        <c:crossBetween val="between"/>
      </c:valAx>
    </c:plotArea>
    <c:legend>
      <c:legendPos val="r"/>
      <c:legendEntry>
        <c:idx val="3"/>
        <c:txPr>
          <a:bodyPr/>
          <a:lstStyle/>
          <a:p>
            <a:pPr>
              <a:defRPr sz="1400" b="1"/>
            </a:pPr>
            <a:endParaRPr lang="fr-FR"/>
          </a:p>
        </c:txPr>
      </c:legendEntry>
      <c:legendEntry>
        <c:idx val="4"/>
        <c:txPr>
          <a:bodyPr/>
          <a:lstStyle/>
          <a:p>
            <a:pPr>
              <a:defRPr sz="1400" b="1"/>
            </a:pPr>
            <a:endParaRPr lang="fr-FR"/>
          </a:p>
        </c:txPr>
      </c:legendEntry>
      <c:legendEntry>
        <c:idx val="5"/>
        <c:delete val="1"/>
      </c:legendEntry>
      <c:layout>
        <c:manualLayout>
          <c:xMode val="edge"/>
          <c:yMode val="edge"/>
          <c:x val="0.832903184672766"/>
          <c:y val="0.0288498811908866"/>
          <c:w val="0.150902483343428"/>
          <c:h val="0.673069468387457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/>
          </a:pPr>
          <a:endParaRPr lang="fr-F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fr-FR" sz="1200" b="0" i="0" u="none" strike="noStrike" baseline="0">
                <a:latin typeface="Calibri"/>
                <a:ea typeface="Calibri"/>
                <a:cs typeface="Calibri"/>
              </a:rPr>
              <a:t>Logements sociaux par région, % du total :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fr-FR"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un peu plus de 6% seulement en dehors du Grand Nouméa...</a:t>
            </a:r>
          </a:p>
        </c:rich>
      </c:tx>
      <c:layout>
        <c:manualLayout>
          <c:xMode val="edge"/>
          <c:yMode val="edge"/>
          <c:x val="0.24588128407026"/>
          <c:y val="0.002958579881656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734328477158979"/>
          <c:y val="0.170413968224386"/>
          <c:w val="0.900484554815263"/>
          <c:h val="0.7545960490145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'[4]Travail PC '!$A$118</c:f>
              <c:strCache>
                <c:ptCount val="1"/>
                <c:pt idx="0">
                  <c:v>Nouméa</c:v>
                </c:pt>
              </c:strCache>
            </c:strRef>
          </c:tx>
          <c:spPr>
            <a:solidFill>
              <a:srgbClr val="3BFF38"/>
            </a:solidFill>
          </c:spPr>
          <c:invertIfNegative val="0"/>
          <c:dLbls>
            <c:txPr>
              <a:bodyPr/>
              <a:lstStyle/>
              <a:p>
                <a:pPr>
                  <a:defRPr sz="1400" b="1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'[4]Travail PC '!$G$117:$K$117</c:f>
              <c:strCache>
                <c:ptCount val="5"/>
                <c:pt idx="0">
                  <c:v>_x0004_2011</c:v>
                </c:pt>
                <c:pt idx="1">
                  <c:v>_x0004_2012</c:v>
                </c:pt>
                <c:pt idx="2">
                  <c:v>_x0004_2013</c:v>
                </c:pt>
                <c:pt idx="3">
                  <c:v>_x0004_2014</c:v>
                </c:pt>
                <c:pt idx="4">
                  <c:v>	Eval 2015</c:v>
                </c:pt>
              </c:strCache>
            </c:strRef>
          </c:cat>
          <c:val>
            <c:numRef>
              <c:f>'[4]Travail PC '!$G$118:$K$118</c:f>
              <c:numCache>
                <c:formatCode>General</c:formatCode>
                <c:ptCount val="5"/>
                <c:pt idx="0">
                  <c:v>0.736339478491945</c:v>
                </c:pt>
                <c:pt idx="1">
                  <c:v>0.70333569907736</c:v>
                </c:pt>
                <c:pt idx="2">
                  <c:v>0.687956067102986</c:v>
                </c:pt>
                <c:pt idx="3">
                  <c:v>0.669175653180864</c:v>
                </c:pt>
                <c:pt idx="4">
                  <c:v>0.669175653180864</c:v>
                </c:pt>
              </c:numCache>
            </c:numRef>
          </c:val>
        </c:ser>
        <c:ser>
          <c:idx val="1"/>
          <c:order val="1"/>
          <c:tx>
            <c:strRef>
              <c:f>'[4]Travail PC '!$A$119</c:f>
              <c:strCache>
                <c:ptCount val="1"/>
                <c:pt idx="0">
                  <c:v>Dumbéa</c:v>
                </c:pt>
              </c:strCache>
            </c:strRef>
          </c:tx>
          <c:spPr>
            <a:solidFill>
              <a:srgbClr val="008000"/>
            </a:solidFill>
          </c:spPr>
          <c:invertIfNegative val="0"/>
          <c:dLbls>
            <c:txPr>
              <a:bodyPr/>
              <a:lstStyle/>
              <a:p>
                <a:pPr>
                  <a:defRPr sz="1400" b="1">
                    <a:solidFill>
                      <a:srgbClr val="FFFFFF"/>
                    </a:solidFill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'[4]Travail PC '!$G$117:$K$117</c:f>
              <c:strCache>
                <c:ptCount val="5"/>
                <c:pt idx="0">
                  <c:v>_x0004_2011</c:v>
                </c:pt>
                <c:pt idx="1">
                  <c:v>_x0004_2012</c:v>
                </c:pt>
                <c:pt idx="2">
                  <c:v>_x0004_2013</c:v>
                </c:pt>
                <c:pt idx="3">
                  <c:v>_x0004_2014</c:v>
                </c:pt>
                <c:pt idx="4">
                  <c:v>	Eval 2015</c:v>
                </c:pt>
              </c:strCache>
            </c:strRef>
          </c:cat>
          <c:val>
            <c:numRef>
              <c:f>'[4]Travail PC '!$G$119:$K$119</c:f>
              <c:numCache>
                <c:formatCode>General</c:formatCode>
                <c:ptCount val="5"/>
                <c:pt idx="0">
                  <c:v>0.160272380003322</c:v>
                </c:pt>
                <c:pt idx="1">
                  <c:v>0.184370317798281</c:v>
                </c:pt>
                <c:pt idx="2">
                  <c:v>0.190250507786053</c:v>
                </c:pt>
                <c:pt idx="3">
                  <c:v>0.199247304045741</c:v>
                </c:pt>
                <c:pt idx="4">
                  <c:v>0.199247304045741</c:v>
                </c:pt>
              </c:numCache>
            </c:numRef>
          </c:val>
        </c:ser>
        <c:ser>
          <c:idx val="2"/>
          <c:order val="2"/>
          <c:tx>
            <c:strRef>
              <c:f>'[4]Travail PC '!$A$120</c:f>
              <c:strCache>
                <c:ptCount val="1"/>
                <c:pt idx="0">
                  <c:v>Le Mont-Dore</c:v>
                </c:pt>
              </c:strCache>
            </c:strRef>
          </c:tx>
          <c:spPr>
            <a:solidFill>
              <a:srgbClr val="FF6600"/>
            </a:solidFill>
          </c:spPr>
          <c:invertIfNegative val="0"/>
          <c:dLbls>
            <c:txPr>
              <a:bodyPr/>
              <a:lstStyle/>
              <a:p>
                <a:pPr>
                  <a:defRPr sz="800">
                    <a:solidFill>
                      <a:srgbClr val="FFFFFF"/>
                    </a:solidFill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'[4]Travail PC '!$G$117:$K$117</c:f>
              <c:strCache>
                <c:ptCount val="5"/>
                <c:pt idx="0">
                  <c:v>_x0004_2011</c:v>
                </c:pt>
                <c:pt idx="1">
                  <c:v>_x0004_2012</c:v>
                </c:pt>
                <c:pt idx="2">
                  <c:v>_x0004_2013</c:v>
                </c:pt>
                <c:pt idx="3">
                  <c:v>_x0004_2014</c:v>
                </c:pt>
                <c:pt idx="4">
                  <c:v>	Eval 2015</c:v>
                </c:pt>
              </c:strCache>
            </c:strRef>
          </c:cat>
          <c:val>
            <c:numRef>
              <c:f>'[4]Travail PC '!$G$120:$K$120</c:f>
              <c:numCache>
                <c:formatCode>General</c:formatCode>
                <c:ptCount val="5"/>
                <c:pt idx="0">
                  <c:v>0.0357083540940043</c:v>
                </c:pt>
                <c:pt idx="1">
                  <c:v>0.0387982020345399</c:v>
                </c:pt>
                <c:pt idx="2">
                  <c:v>0.0425035733092605</c:v>
                </c:pt>
                <c:pt idx="3">
                  <c:v>0.0503003546355938</c:v>
                </c:pt>
                <c:pt idx="4">
                  <c:v>0.0503003546355938</c:v>
                </c:pt>
              </c:numCache>
            </c:numRef>
          </c:val>
        </c:ser>
        <c:ser>
          <c:idx val="3"/>
          <c:order val="3"/>
          <c:tx>
            <c:strRef>
              <c:f>'[4]Travail PC '!$A$121</c:f>
              <c:strCache>
                <c:ptCount val="1"/>
                <c:pt idx="0">
                  <c:v>Paita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txPr>
              <a:bodyPr/>
              <a:lstStyle/>
              <a:p>
                <a:pPr>
                  <a:defRPr sz="800">
                    <a:solidFill>
                      <a:srgbClr val="FFFFFF"/>
                    </a:solidFill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'[4]Travail PC '!$G$117:$K$117</c:f>
              <c:strCache>
                <c:ptCount val="5"/>
                <c:pt idx="0">
                  <c:v>_x0004_2011</c:v>
                </c:pt>
                <c:pt idx="1">
                  <c:v>_x0004_2012</c:v>
                </c:pt>
                <c:pt idx="2">
                  <c:v>_x0004_2013</c:v>
                </c:pt>
                <c:pt idx="3">
                  <c:v>_x0004_2014</c:v>
                </c:pt>
                <c:pt idx="4">
                  <c:v>	Eval 2015</c:v>
                </c:pt>
              </c:strCache>
            </c:strRef>
          </c:cat>
          <c:val>
            <c:numRef>
              <c:f>'[4]Travail PC '!$G$121:$K$121</c:f>
              <c:numCache>
                <c:formatCode>General</c:formatCode>
                <c:ptCount val="5"/>
                <c:pt idx="0">
                  <c:v>0.0124564025909317</c:v>
                </c:pt>
                <c:pt idx="1">
                  <c:v>0.0134847409510291</c:v>
                </c:pt>
                <c:pt idx="2">
                  <c:v>0.0159482434363951</c:v>
                </c:pt>
                <c:pt idx="3">
                  <c:v>0.0162842874719548</c:v>
                </c:pt>
                <c:pt idx="4">
                  <c:v>0.0162842874719548</c:v>
                </c:pt>
              </c:numCache>
            </c:numRef>
          </c:val>
        </c:ser>
        <c:ser>
          <c:idx val="4"/>
          <c:order val="4"/>
          <c:tx>
            <c:strRef>
              <c:f>'[4]Travail PC '!$A$122</c:f>
              <c:strCache>
                <c:ptCount val="1"/>
                <c:pt idx="0">
                  <c:v>Autres communes de NC</c:v>
                </c:pt>
              </c:strCache>
            </c:strRef>
          </c:tx>
          <c:spPr>
            <a:solidFill>
              <a:srgbClr val="0000FF"/>
            </a:solidFill>
            <a:ln w="76200" cmpd="sng">
              <a:solidFill>
                <a:srgbClr val="FF0000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rgbClr val="FFFFFF"/>
                    </a:solidFill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'[4]Travail PC '!$G$117:$K$117</c:f>
              <c:strCache>
                <c:ptCount val="5"/>
                <c:pt idx="0">
                  <c:v>_x0004_2011</c:v>
                </c:pt>
                <c:pt idx="1">
                  <c:v>_x0004_2012</c:v>
                </c:pt>
                <c:pt idx="2">
                  <c:v>_x0004_2013</c:v>
                </c:pt>
                <c:pt idx="3">
                  <c:v>_x0004_2014</c:v>
                </c:pt>
                <c:pt idx="4">
                  <c:v>	Eval 2015</c:v>
                </c:pt>
              </c:strCache>
            </c:strRef>
          </c:cat>
          <c:val>
            <c:numRef>
              <c:f>'[4]Travail PC '!$G$122:$K$122</c:f>
              <c:numCache>
                <c:formatCode>General</c:formatCode>
                <c:ptCount val="5"/>
                <c:pt idx="0">
                  <c:v>0.0552233848197974</c:v>
                </c:pt>
                <c:pt idx="1">
                  <c:v>0.0600110401387903</c:v>
                </c:pt>
                <c:pt idx="2">
                  <c:v>0.063341608365305</c:v>
                </c:pt>
                <c:pt idx="3">
                  <c:v>0.0649924006658464</c:v>
                </c:pt>
                <c:pt idx="4">
                  <c:v>0.0649924006658464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34327592"/>
        <c:axId val="-2083999384"/>
      </c:barChart>
      <c:catAx>
        <c:axId val="-213432759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-2083999384"/>
        <c:crosses val="autoZero"/>
        <c:auto val="1"/>
        <c:lblAlgn val="ctr"/>
        <c:lblOffset val="100"/>
        <c:noMultiLvlLbl val="0"/>
      </c:catAx>
      <c:valAx>
        <c:axId val="-2083999384"/>
        <c:scaling>
          <c:orientation val="minMax"/>
          <c:max val="1.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-21343275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fr-FR" sz="2000" b="1"/>
              <a:t>BT 21 (Indice synthétique de coût, base 100 </a:t>
            </a:r>
            <a:r>
              <a:rPr lang="fr-FR" sz="2000" b="1" baseline="0"/>
              <a:t> en 2012</a:t>
            </a:r>
            <a:r>
              <a:rPr lang="fr-FR" sz="2000" b="1"/>
              <a:t>) :</a:t>
            </a:r>
          </a:p>
          <a:p>
            <a:pPr>
              <a:defRPr sz="2000" b="1"/>
            </a:pPr>
            <a:r>
              <a:rPr lang="fr-FR" sz="2000" b="1" baseline="0"/>
              <a:t> </a:t>
            </a:r>
            <a:r>
              <a:rPr lang="fr-FR" sz="2000" b="1"/>
              <a:t>Stagnation des coûts de la construction depuis 2013, </a:t>
            </a:r>
          </a:p>
          <a:p>
            <a:pPr>
              <a:defRPr sz="2000" b="1"/>
            </a:pPr>
            <a:r>
              <a:rPr lang="fr-FR" sz="2000" b="1"/>
              <a:t>petite hausse depuis 2016</a:t>
            </a:r>
          </a:p>
        </c:rich>
      </c:tx>
      <c:layout>
        <c:manualLayout>
          <c:xMode val="edge"/>
          <c:yMode val="edge"/>
          <c:x val="0.166630031578802"/>
          <c:y val="0.0362344899195293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0472544113461721"/>
          <c:y val="0.0158241758241758"/>
          <c:w val="0.94196163484411"/>
          <c:h val="0.795855325776585"/>
        </c:manualLayout>
      </c:layout>
      <c:lineChart>
        <c:grouping val="standard"/>
        <c:varyColors val="0"/>
        <c:ser>
          <c:idx val="0"/>
          <c:order val="0"/>
          <c:tx>
            <c:strRef>
              <c:f>Feuil1!$B$242</c:f>
              <c:strCache>
                <c:ptCount val="1"/>
              </c:strCache>
            </c:strRef>
          </c:tx>
          <c:spPr>
            <a:ln w="76200" cmpd="sng">
              <a:solidFill>
                <a:schemeClr val="tx1"/>
              </a:solidFill>
            </a:ln>
          </c:spPr>
          <c:marker>
            <c:symbol val="none"/>
          </c:marker>
          <c:cat>
            <c:multiLvlStrRef>
              <c:f>Feuil1!$C$240:$KD$241</c:f>
              <c:multiLvlStrCache>
                <c:ptCount val="288"/>
                <c:lvl>
                  <c:pt idx="0">
                    <c:v>Janv.</c:v>
                  </c:pt>
                  <c:pt idx="1">
                    <c:v>Fév.</c:v>
                  </c:pt>
                  <c:pt idx="2">
                    <c:v>Mars</c:v>
                  </c:pt>
                  <c:pt idx="3">
                    <c:v>Avr.</c:v>
                  </c:pt>
                  <c:pt idx="4">
                    <c:v>Mai</c:v>
                  </c:pt>
                  <c:pt idx="5">
                    <c:v>Juin</c:v>
                  </c:pt>
                  <c:pt idx="6">
                    <c:v>Juil.</c:v>
                  </c:pt>
                  <c:pt idx="7">
                    <c:v>Août</c:v>
                  </c:pt>
                  <c:pt idx="8">
                    <c:v>Sept.</c:v>
                  </c:pt>
                  <c:pt idx="9">
                    <c:v>Oct.</c:v>
                  </c:pt>
                  <c:pt idx="10">
                    <c:v>Nov.</c:v>
                  </c:pt>
                  <c:pt idx="11">
                    <c:v>Déc.</c:v>
                  </c:pt>
                  <c:pt idx="12">
                    <c:v>Janv.</c:v>
                  </c:pt>
                  <c:pt idx="13">
                    <c:v>Fév.</c:v>
                  </c:pt>
                  <c:pt idx="14">
                    <c:v>Mars</c:v>
                  </c:pt>
                  <c:pt idx="15">
                    <c:v>Avr.</c:v>
                  </c:pt>
                  <c:pt idx="16">
                    <c:v>Mai</c:v>
                  </c:pt>
                  <c:pt idx="17">
                    <c:v>Juin</c:v>
                  </c:pt>
                  <c:pt idx="18">
                    <c:v>Juil.</c:v>
                  </c:pt>
                  <c:pt idx="19">
                    <c:v>Août</c:v>
                  </c:pt>
                  <c:pt idx="20">
                    <c:v>Sept.</c:v>
                  </c:pt>
                  <c:pt idx="21">
                    <c:v>Oct.</c:v>
                  </c:pt>
                  <c:pt idx="22">
                    <c:v>Nov.</c:v>
                  </c:pt>
                  <c:pt idx="23">
                    <c:v>Déc.</c:v>
                  </c:pt>
                  <c:pt idx="24">
                    <c:v>Janv.</c:v>
                  </c:pt>
                  <c:pt idx="25">
                    <c:v>Fév.</c:v>
                  </c:pt>
                  <c:pt idx="26">
                    <c:v>Mars</c:v>
                  </c:pt>
                  <c:pt idx="27">
                    <c:v>Avr.</c:v>
                  </c:pt>
                  <c:pt idx="28">
                    <c:v>Mai</c:v>
                  </c:pt>
                  <c:pt idx="29">
                    <c:v>Juin</c:v>
                  </c:pt>
                  <c:pt idx="30">
                    <c:v>Juil.</c:v>
                  </c:pt>
                  <c:pt idx="31">
                    <c:v>Août</c:v>
                  </c:pt>
                  <c:pt idx="32">
                    <c:v>Sept.</c:v>
                  </c:pt>
                  <c:pt idx="33">
                    <c:v>Oct.</c:v>
                  </c:pt>
                  <c:pt idx="34">
                    <c:v>Nov.</c:v>
                  </c:pt>
                  <c:pt idx="35">
                    <c:v>Déc.</c:v>
                  </c:pt>
                  <c:pt idx="36">
                    <c:v>Janv.</c:v>
                  </c:pt>
                  <c:pt idx="37">
                    <c:v>Fév.</c:v>
                  </c:pt>
                  <c:pt idx="38">
                    <c:v>Mars</c:v>
                  </c:pt>
                  <c:pt idx="39">
                    <c:v>Avr.</c:v>
                  </c:pt>
                  <c:pt idx="40">
                    <c:v>Mai</c:v>
                  </c:pt>
                  <c:pt idx="41">
                    <c:v>Juin</c:v>
                  </c:pt>
                  <c:pt idx="42">
                    <c:v>Juil.</c:v>
                  </c:pt>
                  <c:pt idx="43">
                    <c:v>Août</c:v>
                  </c:pt>
                  <c:pt idx="44">
                    <c:v>Sept.</c:v>
                  </c:pt>
                  <c:pt idx="45">
                    <c:v>Oct.</c:v>
                  </c:pt>
                  <c:pt idx="46">
                    <c:v>Nov.</c:v>
                  </c:pt>
                  <c:pt idx="47">
                    <c:v>Déc.</c:v>
                  </c:pt>
                  <c:pt idx="48">
                    <c:v>Janv.</c:v>
                  </c:pt>
                  <c:pt idx="49">
                    <c:v>Fév.</c:v>
                  </c:pt>
                  <c:pt idx="50">
                    <c:v>Mars</c:v>
                  </c:pt>
                  <c:pt idx="51">
                    <c:v>Avr.</c:v>
                  </c:pt>
                  <c:pt idx="52">
                    <c:v>Mai</c:v>
                  </c:pt>
                  <c:pt idx="53">
                    <c:v>Juin</c:v>
                  </c:pt>
                  <c:pt idx="54">
                    <c:v>Juil.</c:v>
                  </c:pt>
                  <c:pt idx="55">
                    <c:v>Août</c:v>
                  </c:pt>
                  <c:pt idx="56">
                    <c:v>Sept.</c:v>
                  </c:pt>
                  <c:pt idx="57">
                    <c:v>Oct.</c:v>
                  </c:pt>
                  <c:pt idx="58">
                    <c:v>Nov.</c:v>
                  </c:pt>
                  <c:pt idx="59">
                    <c:v>Déc.</c:v>
                  </c:pt>
                  <c:pt idx="60">
                    <c:v>Janv.</c:v>
                  </c:pt>
                  <c:pt idx="61">
                    <c:v>Fév.</c:v>
                  </c:pt>
                  <c:pt idx="62">
                    <c:v>Mars</c:v>
                  </c:pt>
                  <c:pt idx="63">
                    <c:v>Avr.</c:v>
                  </c:pt>
                  <c:pt idx="64">
                    <c:v>Mai</c:v>
                  </c:pt>
                  <c:pt idx="65">
                    <c:v>Juin</c:v>
                  </c:pt>
                  <c:pt idx="66">
                    <c:v>Juil.</c:v>
                  </c:pt>
                  <c:pt idx="67">
                    <c:v>Août</c:v>
                  </c:pt>
                  <c:pt idx="68">
                    <c:v>Sept.</c:v>
                  </c:pt>
                  <c:pt idx="69">
                    <c:v>Oct.</c:v>
                  </c:pt>
                  <c:pt idx="70">
                    <c:v>Nov.</c:v>
                  </c:pt>
                  <c:pt idx="71">
                    <c:v>Déc.</c:v>
                  </c:pt>
                  <c:pt idx="72">
                    <c:v>Janv.</c:v>
                  </c:pt>
                  <c:pt idx="73">
                    <c:v>Fév.</c:v>
                  </c:pt>
                  <c:pt idx="74">
                    <c:v>Mars</c:v>
                  </c:pt>
                  <c:pt idx="75">
                    <c:v>Avr.</c:v>
                  </c:pt>
                  <c:pt idx="76">
                    <c:v>Mai</c:v>
                  </c:pt>
                  <c:pt idx="77">
                    <c:v>Juin</c:v>
                  </c:pt>
                  <c:pt idx="78">
                    <c:v>Juil.</c:v>
                  </c:pt>
                  <c:pt idx="79">
                    <c:v>Août</c:v>
                  </c:pt>
                  <c:pt idx="80">
                    <c:v>Sept.</c:v>
                  </c:pt>
                  <c:pt idx="81">
                    <c:v>Oct.</c:v>
                  </c:pt>
                  <c:pt idx="82">
                    <c:v>Nov.</c:v>
                  </c:pt>
                  <c:pt idx="83">
                    <c:v>Déc.</c:v>
                  </c:pt>
                  <c:pt idx="84">
                    <c:v>Janv.</c:v>
                  </c:pt>
                  <c:pt idx="85">
                    <c:v>Fév.</c:v>
                  </c:pt>
                  <c:pt idx="86">
                    <c:v>Mars</c:v>
                  </c:pt>
                  <c:pt idx="87">
                    <c:v>Avr.</c:v>
                  </c:pt>
                  <c:pt idx="88">
                    <c:v>Mai</c:v>
                  </c:pt>
                  <c:pt idx="89">
                    <c:v>Juin</c:v>
                  </c:pt>
                  <c:pt idx="90">
                    <c:v>Juil.</c:v>
                  </c:pt>
                  <c:pt idx="91">
                    <c:v>Août</c:v>
                  </c:pt>
                  <c:pt idx="92">
                    <c:v>Sept.</c:v>
                  </c:pt>
                  <c:pt idx="93">
                    <c:v>Oct.</c:v>
                  </c:pt>
                  <c:pt idx="94">
                    <c:v>Nov.</c:v>
                  </c:pt>
                  <c:pt idx="95">
                    <c:v>Déc.</c:v>
                  </c:pt>
                  <c:pt idx="96">
                    <c:v>Janv.</c:v>
                  </c:pt>
                  <c:pt idx="97">
                    <c:v>Fév.</c:v>
                  </c:pt>
                  <c:pt idx="98">
                    <c:v>Mars</c:v>
                  </c:pt>
                  <c:pt idx="99">
                    <c:v>Avr.</c:v>
                  </c:pt>
                  <c:pt idx="100">
                    <c:v>Mai</c:v>
                  </c:pt>
                  <c:pt idx="101">
                    <c:v>Juin</c:v>
                  </c:pt>
                  <c:pt idx="102">
                    <c:v>Juil.</c:v>
                  </c:pt>
                  <c:pt idx="103">
                    <c:v>Août</c:v>
                  </c:pt>
                  <c:pt idx="104">
                    <c:v>Sept.</c:v>
                  </c:pt>
                  <c:pt idx="105">
                    <c:v>Oct.</c:v>
                  </c:pt>
                  <c:pt idx="106">
                    <c:v>Nov.</c:v>
                  </c:pt>
                  <c:pt idx="107">
                    <c:v>Déc.</c:v>
                  </c:pt>
                  <c:pt idx="108">
                    <c:v>Janv.</c:v>
                  </c:pt>
                  <c:pt idx="109">
                    <c:v>Fév.</c:v>
                  </c:pt>
                  <c:pt idx="110">
                    <c:v>Mars</c:v>
                  </c:pt>
                  <c:pt idx="111">
                    <c:v>Avr.</c:v>
                  </c:pt>
                  <c:pt idx="112">
                    <c:v>Mai</c:v>
                  </c:pt>
                  <c:pt idx="113">
                    <c:v>Juin</c:v>
                  </c:pt>
                  <c:pt idx="114">
                    <c:v>Juil.</c:v>
                  </c:pt>
                  <c:pt idx="115">
                    <c:v>Août</c:v>
                  </c:pt>
                  <c:pt idx="116">
                    <c:v>Sept.</c:v>
                  </c:pt>
                  <c:pt idx="117">
                    <c:v>Oct.</c:v>
                  </c:pt>
                  <c:pt idx="118">
                    <c:v>Nov.</c:v>
                  </c:pt>
                  <c:pt idx="119">
                    <c:v>Déc.</c:v>
                  </c:pt>
                  <c:pt idx="120">
                    <c:v>Janv.</c:v>
                  </c:pt>
                  <c:pt idx="121">
                    <c:v>Fév.</c:v>
                  </c:pt>
                  <c:pt idx="122">
                    <c:v>Mars</c:v>
                  </c:pt>
                  <c:pt idx="123">
                    <c:v>Avril</c:v>
                  </c:pt>
                  <c:pt idx="124">
                    <c:v>Mai</c:v>
                  </c:pt>
                  <c:pt idx="125">
                    <c:v>Juin</c:v>
                  </c:pt>
                  <c:pt idx="126">
                    <c:v>Juil.</c:v>
                  </c:pt>
                  <c:pt idx="127">
                    <c:v>Août</c:v>
                  </c:pt>
                  <c:pt idx="128">
                    <c:v>Sept.</c:v>
                  </c:pt>
                  <c:pt idx="129">
                    <c:v>Oct.</c:v>
                  </c:pt>
                  <c:pt idx="130">
                    <c:v>Nov.</c:v>
                  </c:pt>
                  <c:pt idx="131">
                    <c:v>Déc.</c:v>
                  </c:pt>
                  <c:pt idx="132">
                    <c:v>Janv.</c:v>
                  </c:pt>
                  <c:pt idx="133">
                    <c:v>Fév.</c:v>
                  </c:pt>
                  <c:pt idx="134">
                    <c:v>Mars</c:v>
                  </c:pt>
                  <c:pt idx="135">
                    <c:v>Avril</c:v>
                  </c:pt>
                  <c:pt idx="136">
                    <c:v>Mai</c:v>
                  </c:pt>
                  <c:pt idx="137">
                    <c:v>Juin</c:v>
                  </c:pt>
                  <c:pt idx="138">
                    <c:v>Juil.</c:v>
                  </c:pt>
                  <c:pt idx="139">
                    <c:v>Août</c:v>
                  </c:pt>
                  <c:pt idx="140">
                    <c:v>Sept.</c:v>
                  </c:pt>
                  <c:pt idx="141">
                    <c:v>Oct.</c:v>
                  </c:pt>
                  <c:pt idx="142">
                    <c:v>Nov.</c:v>
                  </c:pt>
                  <c:pt idx="143">
                    <c:v>Déc.</c:v>
                  </c:pt>
                  <c:pt idx="144">
                    <c:v>Janv.</c:v>
                  </c:pt>
                  <c:pt idx="145">
                    <c:v>Fév.</c:v>
                  </c:pt>
                  <c:pt idx="146">
                    <c:v>Mars</c:v>
                  </c:pt>
                  <c:pt idx="147">
                    <c:v>Avril</c:v>
                  </c:pt>
                  <c:pt idx="148">
                    <c:v>Mai</c:v>
                  </c:pt>
                  <c:pt idx="149">
                    <c:v>Juin</c:v>
                  </c:pt>
                  <c:pt idx="150">
                    <c:v>Juil.</c:v>
                  </c:pt>
                  <c:pt idx="151">
                    <c:v>Août</c:v>
                  </c:pt>
                  <c:pt idx="152">
                    <c:v>Sept.</c:v>
                  </c:pt>
                  <c:pt idx="153">
                    <c:v>Oct.</c:v>
                  </c:pt>
                  <c:pt idx="154">
                    <c:v>Nov.</c:v>
                  </c:pt>
                  <c:pt idx="155">
                    <c:v>Déc.</c:v>
                  </c:pt>
                  <c:pt idx="156">
                    <c:v>Janv.</c:v>
                  </c:pt>
                  <c:pt idx="157">
                    <c:v>Fév.</c:v>
                  </c:pt>
                  <c:pt idx="158">
                    <c:v>Mars</c:v>
                  </c:pt>
                  <c:pt idx="159">
                    <c:v>Avril</c:v>
                  </c:pt>
                  <c:pt idx="160">
                    <c:v>Mai</c:v>
                  </c:pt>
                  <c:pt idx="161">
                    <c:v>Juin</c:v>
                  </c:pt>
                  <c:pt idx="162">
                    <c:v>Juil.</c:v>
                  </c:pt>
                  <c:pt idx="163">
                    <c:v>Août</c:v>
                  </c:pt>
                  <c:pt idx="164">
                    <c:v>Sept.</c:v>
                  </c:pt>
                  <c:pt idx="165">
                    <c:v>Oct.</c:v>
                  </c:pt>
                  <c:pt idx="166">
                    <c:v>Nov.</c:v>
                  </c:pt>
                  <c:pt idx="167">
                    <c:v>Déc.</c:v>
                  </c:pt>
                  <c:pt idx="168">
                    <c:v>Janv.</c:v>
                  </c:pt>
                  <c:pt idx="169">
                    <c:v>Fév.</c:v>
                  </c:pt>
                  <c:pt idx="170">
                    <c:v>Mars</c:v>
                  </c:pt>
                  <c:pt idx="171">
                    <c:v>Avril</c:v>
                  </c:pt>
                  <c:pt idx="172">
                    <c:v>Mai</c:v>
                  </c:pt>
                  <c:pt idx="173">
                    <c:v>Juin</c:v>
                  </c:pt>
                  <c:pt idx="174">
                    <c:v>Juil.</c:v>
                  </c:pt>
                  <c:pt idx="175">
                    <c:v>Août</c:v>
                  </c:pt>
                  <c:pt idx="176">
                    <c:v>Sept.</c:v>
                  </c:pt>
                  <c:pt idx="177">
                    <c:v>Oct.</c:v>
                  </c:pt>
                  <c:pt idx="178">
                    <c:v>Nov.</c:v>
                  </c:pt>
                  <c:pt idx="179">
                    <c:v>Déc.</c:v>
                  </c:pt>
                  <c:pt idx="180">
                    <c:v>Janv.</c:v>
                  </c:pt>
                  <c:pt idx="181">
                    <c:v>Fév.</c:v>
                  </c:pt>
                  <c:pt idx="182">
                    <c:v>Mars</c:v>
                  </c:pt>
                  <c:pt idx="183">
                    <c:v>Avril</c:v>
                  </c:pt>
                  <c:pt idx="184">
                    <c:v>Mai</c:v>
                  </c:pt>
                  <c:pt idx="185">
                    <c:v>Juin</c:v>
                  </c:pt>
                  <c:pt idx="186">
                    <c:v>Juil.</c:v>
                  </c:pt>
                  <c:pt idx="187">
                    <c:v>Août</c:v>
                  </c:pt>
                  <c:pt idx="188">
                    <c:v>Sept.</c:v>
                  </c:pt>
                  <c:pt idx="189">
                    <c:v>Oct.</c:v>
                  </c:pt>
                  <c:pt idx="190">
                    <c:v>Nov.</c:v>
                  </c:pt>
                  <c:pt idx="191">
                    <c:v>Déc.</c:v>
                  </c:pt>
                  <c:pt idx="192">
                    <c:v>Janv.</c:v>
                  </c:pt>
                  <c:pt idx="193">
                    <c:v>Fév.</c:v>
                  </c:pt>
                  <c:pt idx="194">
                    <c:v>Mars</c:v>
                  </c:pt>
                  <c:pt idx="195">
                    <c:v>Avril</c:v>
                  </c:pt>
                  <c:pt idx="196">
                    <c:v>Mai</c:v>
                  </c:pt>
                  <c:pt idx="197">
                    <c:v>Juin</c:v>
                  </c:pt>
                  <c:pt idx="198">
                    <c:v>Juil.</c:v>
                  </c:pt>
                  <c:pt idx="199">
                    <c:v>Août</c:v>
                  </c:pt>
                  <c:pt idx="200">
                    <c:v>Sept.</c:v>
                  </c:pt>
                  <c:pt idx="201">
                    <c:v>Oct.</c:v>
                  </c:pt>
                  <c:pt idx="202">
                    <c:v>Nov.</c:v>
                  </c:pt>
                  <c:pt idx="203">
                    <c:v>Déc.</c:v>
                  </c:pt>
                  <c:pt idx="204">
                    <c:v>Janv.</c:v>
                  </c:pt>
                  <c:pt idx="205">
                    <c:v>Fév.</c:v>
                  </c:pt>
                  <c:pt idx="206">
                    <c:v>Mars</c:v>
                  </c:pt>
                  <c:pt idx="207">
                    <c:v>Avril</c:v>
                  </c:pt>
                  <c:pt idx="208">
                    <c:v>Mai</c:v>
                  </c:pt>
                  <c:pt idx="209">
                    <c:v>Juin</c:v>
                  </c:pt>
                  <c:pt idx="210">
                    <c:v>Juil.</c:v>
                  </c:pt>
                  <c:pt idx="211">
                    <c:v>Août</c:v>
                  </c:pt>
                  <c:pt idx="212">
                    <c:v>Sept.</c:v>
                  </c:pt>
                  <c:pt idx="213">
                    <c:v>Oct.</c:v>
                  </c:pt>
                  <c:pt idx="214">
                    <c:v>Nov.</c:v>
                  </c:pt>
                  <c:pt idx="215">
                    <c:v>Déc.</c:v>
                  </c:pt>
                  <c:pt idx="216">
                    <c:v>Janv.</c:v>
                  </c:pt>
                  <c:pt idx="217">
                    <c:v>Fév.</c:v>
                  </c:pt>
                  <c:pt idx="218">
                    <c:v>Mars</c:v>
                  </c:pt>
                  <c:pt idx="219">
                    <c:v>Avril</c:v>
                  </c:pt>
                  <c:pt idx="220">
                    <c:v>Mai</c:v>
                  </c:pt>
                  <c:pt idx="221">
                    <c:v>Juin</c:v>
                  </c:pt>
                  <c:pt idx="222">
                    <c:v>Juil.</c:v>
                  </c:pt>
                  <c:pt idx="223">
                    <c:v>Août</c:v>
                  </c:pt>
                  <c:pt idx="224">
                    <c:v>Sept.</c:v>
                  </c:pt>
                  <c:pt idx="225">
                    <c:v>Oct.</c:v>
                  </c:pt>
                  <c:pt idx="226">
                    <c:v>Nov.</c:v>
                  </c:pt>
                  <c:pt idx="227">
                    <c:v>Déc.</c:v>
                  </c:pt>
                  <c:pt idx="228">
                    <c:v>Janv.</c:v>
                  </c:pt>
                  <c:pt idx="229">
                    <c:v>Fév.</c:v>
                  </c:pt>
                  <c:pt idx="230">
                    <c:v>Mars</c:v>
                  </c:pt>
                  <c:pt idx="231">
                    <c:v>Avril</c:v>
                  </c:pt>
                  <c:pt idx="232">
                    <c:v>Mai</c:v>
                  </c:pt>
                  <c:pt idx="233">
                    <c:v>Juin</c:v>
                  </c:pt>
                  <c:pt idx="234">
                    <c:v>Juil.</c:v>
                  </c:pt>
                  <c:pt idx="235">
                    <c:v>Août</c:v>
                  </c:pt>
                  <c:pt idx="236">
                    <c:v>Sept.</c:v>
                  </c:pt>
                  <c:pt idx="237">
                    <c:v>Oct.</c:v>
                  </c:pt>
                  <c:pt idx="238">
                    <c:v>Nov.</c:v>
                  </c:pt>
                  <c:pt idx="239">
                    <c:v>Déc.</c:v>
                  </c:pt>
                  <c:pt idx="240">
                    <c:v>Janv.</c:v>
                  </c:pt>
                  <c:pt idx="241">
                    <c:v>Fév.</c:v>
                  </c:pt>
                  <c:pt idx="242">
                    <c:v>Mars</c:v>
                  </c:pt>
                  <c:pt idx="243">
                    <c:v>Avril</c:v>
                  </c:pt>
                  <c:pt idx="244">
                    <c:v>Mai</c:v>
                  </c:pt>
                  <c:pt idx="245">
                    <c:v>Juin</c:v>
                  </c:pt>
                  <c:pt idx="246">
                    <c:v>Juil.</c:v>
                  </c:pt>
                  <c:pt idx="247">
                    <c:v>Août</c:v>
                  </c:pt>
                  <c:pt idx="248">
                    <c:v>Sept.</c:v>
                  </c:pt>
                  <c:pt idx="249">
                    <c:v>Oct.</c:v>
                  </c:pt>
                  <c:pt idx="250">
                    <c:v>Nov.</c:v>
                  </c:pt>
                  <c:pt idx="251">
                    <c:v>Déc.</c:v>
                  </c:pt>
                  <c:pt idx="252">
                    <c:v>Janv.</c:v>
                  </c:pt>
                  <c:pt idx="253">
                    <c:v>Fév.</c:v>
                  </c:pt>
                  <c:pt idx="254">
                    <c:v>Mars</c:v>
                  </c:pt>
                  <c:pt idx="255">
                    <c:v>Avril</c:v>
                  </c:pt>
                  <c:pt idx="256">
                    <c:v>Mai</c:v>
                  </c:pt>
                  <c:pt idx="257">
                    <c:v>Juin</c:v>
                  </c:pt>
                  <c:pt idx="258">
                    <c:v>Juil.</c:v>
                  </c:pt>
                  <c:pt idx="259">
                    <c:v>Août</c:v>
                  </c:pt>
                  <c:pt idx="260">
                    <c:v>Sept.</c:v>
                  </c:pt>
                  <c:pt idx="261">
                    <c:v>Oct.</c:v>
                  </c:pt>
                  <c:pt idx="262">
                    <c:v>Nov.</c:v>
                  </c:pt>
                  <c:pt idx="263">
                    <c:v>Déc.</c:v>
                  </c:pt>
                  <c:pt idx="264">
                    <c:v>Janv.</c:v>
                  </c:pt>
                  <c:pt idx="265">
                    <c:v>Fév.</c:v>
                  </c:pt>
                  <c:pt idx="266">
                    <c:v>Mars</c:v>
                  </c:pt>
                  <c:pt idx="267">
                    <c:v>Avril</c:v>
                  </c:pt>
                  <c:pt idx="268">
                    <c:v>Mai</c:v>
                  </c:pt>
                  <c:pt idx="269">
                    <c:v>Juin</c:v>
                  </c:pt>
                  <c:pt idx="270">
                    <c:v>Juil.</c:v>
                  </c:pt>
                  <c:pt idx="271">
                    <c:v>Août</c:v>
                  </c:pt>
                  <c:pt idx="272">
                    <c:v>Sept.</c:v>
                  </c:pt>
                  <c:pt idx="273">
                    <c:v>Oct.</c:v>
                  </c:pt>
                  <c:pt idx="274">
                    <c:v>Nov.</c:v>
                  </c:pt>
                  <c:pt idx="275">
                    <c:v>Déc.</c:v>
                  </c:pt>
                  <c:pt idx="276">
                    <c:v>Janv.</c:v>
                  </c:pt>
                  <c:pt idx="277">
                    <c:v>Fév.</c:v>
                  </c:pt>
                  <c:pt idx="278">
                    <c:v>Mars</c:v>
                  </c:pt>
                  <c:pt idx="279">
                    <c:v>Avril</c:v>
                  </c:pt>
                  <c:pt idx="280">
                    <c:v>Mai</c:v>
                  </c:pt>
                  <c:pt idx="281">
                    <c:v>Juin</c:v>
                  </c:pt>
                  <c:pt idx="282">
                    <c:v>Juil.</c:v>
                  </c:pt>
                  <c:pt idx="283">
                    <c:v>Août</c:v>
                  </c:pt>
                  <c:pt idx="284">
                    <c:v>Sept.</c:v>
                  </c:pt>
                  <c:pt idx="285">
                    <c:v>Oct.</c:v>
                  </c:pt>
                  <c:pt idx="286">
                    <c:v>Nov.</c:v>
                  </c:pt>
                  <c:pt idx="287">
                    <c:v>Déc.</c:v>
                  </c:pt>
                </c:lvl>
                <c:lvl>
                  <c:pt idx="0">
                    <c:v>1995</c:v>
                  </c:pt>
                  <c:pt idx="12">
                    <c:v>1996</c:v>
                  </c:pt>
                  <c:pt idx="24">
                    <c:v>1997</c:v>
                  </c:pt>
                  <c:pt idx="36">
                    <c:v>1998</c:v>
                  </c:pt>
                  <c:pt idx="48">
                    <c:v>1999</c:v>
                  </c:pt>
                  <c:pt idx="60">
                    <c:v>2000</c:v>
                  </c:pt>
                  <c:pt idx="72">
                    <c:v>2001</c:v>
                  </c:pt>
                  <c:pt idx="84">
                    <c:v>2002</c:v>
                  </c:pt>
                  <c:pt idx="96">
                    <c:v>2003</c:v>
                  </c:pt>
                  <c:pt idx="108">
                    <c:v>2004</c:v>
                  </c:pt>
                  <c:pt idx="120">
                    <c:v>2005</c:v>
                  </c:pt>
                  <c:pt idx="132">
                    <c:v>2006</c:v>
                  </c:pt>
                  <c:pt idx="144">
                    <c:v>2007</c:v>
                  </c:pt>
                  <c:pt idx="156">
                    <c:v>2008</c:v>
                  </c:pt>
                  <c:pt idx="168">
                    <c:v>2009</c:v>
                  </c:pt>
                  <c:pt idx="180">
                    <c:v>2010</c:v>
                  </c:pt>
                  <c:pt idx="192">
                    <c:v>2011</c:v>
                  </c:pt>
                  <c:pt idx="204">
                    <c:v>2012</c:v>
                  </c:pt>
                  <c:pt idx="216">
                    <c:v>2013</c:v>
                  </c:pt>
                  <c:pt idx="228">
                    <c:v>2014</c:v>
                  </c:pt>
                  <c:pt idx="240">
                    <c:v>2015</c:v>
                  </c:pt>
                  <c:pt idx="252">
                    <c:v>2016</c:v>
                  </c:pt>
                  <c:pt idx="264">
                    <c:v>2017</c:v>
                  </c:pt>
                  <c:pt idx="276">
                    <c:v>2018</c:v>
                  </c:pt>
                </c:lvl>
              </c:multiLvlStrCache>
            </c:multiLvlStrRef>
          </c:cat>
          <c:val>
            <c:numRef>
              <c:f>Feuil1!$C$242:$KD$242</c:f>
              <c:numCache>
                <c:formatCode>#\ ##0.00"  ";#\ ##0.00"  "."  "</c:formatCode>
                <c:ptCount val="288"/>
                <c:pt idx="0">
                  <c:v>63.4</c:v>
                </c:pt>
                <c:pt idx="1">
                  <c:v>63.56</c:v>
                </c:pt>
                <c:pt idx="2">
                  <c:v>63.48</c:v>
                </c:pt>
                <c:pt idx="3">
                  <c:v>63.51</c:v>
                </c:pt>
                <c:pt idx="4">
                  <c:v>63.59</c:v>
                </c:pt>
                <c:pt idx="5">
                  <c:v>63.57</c:v>
                </c:pt>
                <c:pt idx="6">
                  <c:v>63.95</c:v>
                </c:pt>
                <c:pt idx="7">
                  <c:v>63.98</c:v>
                </c:pt>
                <c:pt idx="8">
                  <c:v>63.92</c:v>
                </c:pt>
                <c:pt idx="9">
                  <c:v>63.91</c:v>
                </c:pt>
                <c:pt idx="10">
                  <c:v>63.88</c:v>
                </c:pt>
                <c:pt idx="11">
                  <c:v>63.89</c:v>
                </c:pt>
                <c:pt idx="12">
                  <c:v>64.1</c:v>
                </c:pt>
                <c:pt idx="13">
                  <c:v>64.07</c:v>
                </c:pt>
                <c:pt idx="14">
                  <c:v>64.11</c:v>
                </c:pt>
                <c:pt idx="15">
                  <c:v>63.98</c:v>
                </c:pt>
                <c:pt idx="16">
                  <c:v>64.08</c:v>
                </c:pt>
                <c:pt idx="17">
                  <c:v>64.02</c:v>
                </c:pt>
                <c:pt idx="18">
                  <c:v>63.98</c:v>
                </c:pt>
                <c:pt idx="19">
                  <c:v>63.97</c:v>
                </c:pt>
                <c:pt idx="20">
                  <c:v>63.92</c:v>
                </c:pt>
                <c:pt idx="21">
                  <c:v>63.88</c:v>
                </c:pt>
                <c:pt idx="22">
                  <c:v>63.69</c:v>
                </c:pt>
                <c:pt idx="23">
                  <c:v>63.68</c:v>
                </c:pt>
                <c:pt idx="24">
                  <c:v>64.03</c:v>
                </c:pt>
                <c:pt idx="25">
                  <c:v>64.07</c:v>
                </c:pt>
                <c:pt idx="26">
                  <c:v>64.06</c:v>
                </c:pt>
                <c:pt idx="27">
                  <c:v>64.25</c:v>
                </c:pt>
                <c:pt idx="28">
                  <c:v>64.31</c:v>
                </c:pt>
                <c:pt idx="29">
                  <c:v>64.46</c:v>
                </c:pt>
                <c:pt idx="30">
                  <c:v>64.89</c:v>
                </c:pt>
                <c:pt idx="31">
                  <c:v>65.04</c:v>
                </c:pt>
                <c:pt idx="32">
                  <c:v>65.15000000000001</c:v>
                </c:pt>
                <c:pt idx="33">
                  <c:v>65.15000000000001</c:v>
                </c:pt>
                <c:pt idx="34">
                  <c:v>65.14</c:v>
                </c:pt>
                <c:pt idx="35">
                  <c:v>65.17</c:v>
                </c:pt>
                <c:pt idx="36">
                  <c:v>65.47</c:v>
                </c:pt>
                <c:pt idx="37">
                  <c:v>65.46</c:v>
                </c:pt>
                <c:pt idx="38">
                  <c:v>65.35</c:v>
                </c:pt>
                <c:pt idx="39">
                  <c:v>65.25</c:v>
                </c:pt>
                <c:pt idx="40">
                  <c:v>65.37</c:v>
                </c:pt>
                <c:pt idx="41">
                  <c:v>65.39</c:v>
                </c:pt>
                <c:pt idx="42">
                  <c:v>65.51</c:v>
                </c:pt>
                <c:pt idx="43">
                  <c:v>65.52</c:v>
                </c:pt>
                <c:pt idx="44">
                  <c:v>65.43</c:v>
                </c:pt>
                <c:pt idx="45">
                  <c:v>65.43</c:v>
                </c:pt>
                <c:pt idx="46">
                  <c:v>65.36</c:v>
                </c:pt>
                <c:pt idx="47">
                  <c:v>65.4</c:v>
                </c:pt>
                <c:pt idx="48">
                  <c:v>65.8</c:v>
                </c:pt>
                <c:pt idx="49">
                  <c:v>65.7</c:v>
                </c:pt>
                <c:pt idx="50">
                  <c:v>65.52</c:v>
                </c:pt>
                <c:pt idx="51">
                  <c:v>65.5</c:v>
                </c:pt>
                <c:pt idx="52">
                  <c:v>65.48</c:v>
                </c:pt>
                <c:pt idx="53">
                  <c:v>65.46</c:v>
                </c:pt>
                <c:pt idx="54">
                  <c:v>65.59</c:v>
                </c:pt>
                <c:pt idx="55">
                  <c:v>65.83</c:v>
                </c:pt>
                <c:pt idx="56">
                  <c:v>66.03</c:v>
                </c:pt>
                <c:pt idx="57">
                  <c:v>66.06</c:v>
                </c:pt>
                <c:pt idx="58">
                  <c:v>66.08</c:v>
                </c:pt>
                <c:pt idx="59">
                  <c:v>66.07</c:v>
                </c:pt>
                <c:pt idx="60">
                  <c:v>66.84</c:v>
                </c:pt>
                <c:pt idx="61">
                  <c:v>66.83</c:v>
                </c:pt>
                <c:pt idx="62">
                  <c:v>66.91</c:v>
                </c:pt>
                <c:pt idx="63">
                  <c:v>66.95</c:v>
                </c:pt>
                <c:pt idx="64">
                  <c:v>67.04</c:v>
                </c:pt>
                <c:pt idx="65">
                  <c:v>67.18000000000001</c:v>
                </c:pt>
                <c:pt idx="66">
                  <c:v>67.49</c:v>
                </c:pt>
                <c:pt idx="67">
                  <c:v>67.83</c:v>
                </c:pt>
                <c:pt idx="68">
                  <c:v>67.89</c:v>
                </c:pt>
                <c:pt idx="69">
                  <c:v>68.03</c:v>
                </c:pt>
                <c:pt idx="70">
                  <c:v>68.07</c:v>
                </c:pt>
                <c:pt idx="71">
                  <c:v>68.08</c:v>
                </c:pt>
                <c:pt idx="72">
                  <c:v>68.55</c:v>
                </c:pt>
                <c:pt idx="73">
                  <c:v>68.7</c:v>
                </c:pt>
                <c:pt idx="74">
                  <c:v>68.82</c:v>
                </c:pt>
                <c:pt idx="75">
                  <c:v>68.89</c:v>
                </c:pt>
                <c:pt idx="76">
                  <c:v>68.89</c:v>
                </c:pt>
                <c:pt idx="77">
                  <c:v>68.95</c:v>
                </c:pt>
                <c:pt idx="78">
                  <c:v>69.33</c:v>
                </c:pt>
                <c:pt idx="79">
                  <c:v>69.35</c:v>
                </c:pt>
                <c:pt idx="80">
                  <c:v>69.44</c:v>
                </c:pt>
                <c:pt idx="81">
                  <c:v>69.44</c:v>
                </c:pt>
                <c:pt idx="82">
                  <c:v>69.47</c:v>
                </c:pt>
                <c:pt idx="83">
                  <c:v>69.5</c:v>
                </c:pt>
                <c:pt idx="84">
                  <c:v>69.7</c:v>
                </c:pt>
                <c:pt idx="85">
                  <c:v>69.71</c:v>
                </c:pt>
                <c:pt idx="86">
                  <c:v>69.74</c:v>
                </c:pt>
                <c:pt idx="87">
                  <c:v>69.89</c:v>
                </c:pt>
                <c:pt idx="88">
                  <c:v>69.87</c:v>
                </c:pt>
                <c:pt idx="89">
                  <c:v>69.89</c:v>
                </c:pt>
                <c:pt idx="90">
                  <c:v>70.07</c:v>
                </c:pt>
                <c:pt idx="91">
                  <c:v>70.12</c:v>
                </c:pt>
                <c:pt idx="92">
                  <c:v>70.34</c:v>
                </c:pt>
                <c:pt idx="93">
                  <c:v>70.43</c:v>
                </c:pt>
                <c:pt idx="94">
                  <c:v>70.57</c:v>
                </c:pt>
                <c:pt idx="95">
                  <c:v>70.62</c:v>
                </c:pt>
                <c:pt idx="96">
                  <c:v>70.83</c:v>
                </c:pt>
                <c:pt idx="97">
                  <c:v>70.85</c:v>
                </c:pt>
                <c:pt idx="98">
                  <c:v>70.89</c:v>
                </c:pt>
                <c:pt idx="99">
                  <c:v>70.91</c:v>
                </c:pt>
                <c:pt idx="100">
                  <c:v>71.09</c:v>
                </c:pt>
                <c:pt idx="101">
                  <c:v>71.06</c:v>
                </c:pt>
                <c:pt idx="102">
                  <c:v>71.22</c:v>
                </c:pt>
                <c:pt idx="103">
                  <c:v>71.33</c:v>
                </c:pt>
                <c:pt idx="104">
                  <c:v>71.4</c:v>
                </c:pt>
                <c:pt idx="105">
                  <c:v>71.41</c:v>
                </c:pt>
                <c:pt idx="106">
                  <c:v>71.44</c:v>
                </c:pt>
                <c:pt idx="107">
                  <c:v>71.48</c:v>
                </c:pt>
                <c:pt idx="108">
                  <c:v>71.88</c:v>
                </c:pt>
                <c:pt idx="109">
                  <c:v>72.07</c:v>
                </c:pt>
                <c:pt idx="110">
                  <c:v>72.24</c:v>
                </c:pt>
                <c:pt idx="111">
                  <c:v>73.48</c:v>
                </c:pt>
                <c:pt idx="112">
                  <c:v>73.99</c:v>
                </c:pt>
                <c:pt idx="113">
                  <c:v>74.25</c:v>
                </c:pt>
                <c:pt idx="114">
                  <c:v>74.32</c:v>
                </c:pt>
                <c:pt idx="115">
                  <c:v>74.39</c:v>
                </c:pt>
                <c:pt idx="116">
                  <c:v>74.75</c:v>
                </c:pt>
                <c:pt idx="117">
                  <c:v>74.99</c:v>
                </c:pt>
                <c:pt idx="118">
                  <c:v>75.37</c:v>
                </c:pt>
                <c:pt idx="119">
                  <c:v>75.56</c:v>
                </c:pt>
                <c:pt idx="120">
                  <c:v>75.75</c:v>
                </c:pt>
                <c:pt idx="121">
                  <c:v>76.32</c:v>
                </c:pt>
                <c:pt idx="122">
                  <c:v>76.38</c:v>
                </c:pt>
                <c:pt idx="123">
                  <c:v>76.42</c:v>
                </c:pt>
                <c:pt idx="124">
                  <c:v>76.83</c:v>
                </c:pt>
                <c:pt idx="125">
                  <c:v>76.94</c:v>
                </c:pt>
                <c:pt idx="126">
                  <c:v>77.16</c:v>
                </c:pt>
                <c:pt idx="127">
                  <c:v>77.26</c:v>
                </c:pt>
                <c:pt idx="128">
                  <c:v>77.29</c:v>
                </c:pt>
                <c:pt idx="129">
                  <c:v>77.44</c:v>
                </c:pt>
                <c:pt idx="130">
                  <c:v>77.49</c:v>
                </c:pt>
                <c:pt idx="131">
                  <c:v>77.51</c:v>
                </c:pt>
                <c:pt idx="132">
                  <c:v>78.36</c:v>
                </c:pt>
                <c:pt idx="133">
                  <c:v>79.03</c:v>
                </c:pt>
                <c:pt idx="134">
                  <c:v>79.11</c:v>
                </c:pt>
                <c:pt idx="135">
                  <c:v>79.18000000000001</c:v>
                </c:pt>
                <c:pt idx="136">
                  <c:v>79.25</c:v>
                </c:pt>
                <c:pt idx="137">
                  <c:v>79.27</c:v>
                </c:pt>
                <c:pt idx="138">
                  <c:v>79.51</c:v>
                </c:pt>
                <c:pt idx="139">
                  <c:v>79.81</c:v>
                </c:pt>
                <c:pt idx="140">
                  <c:v>80.22</c:v>
                </c:pt>
                <c:pt idx="141">
                  <c:v>80.72</c:v>
                </c:pt>
                <c:pt idx="142">
                  <c:v>81.07</c:v>
                </c:pt>
                <c:pt idx="143">
                  <c:v>81.11</c:v>
                </c:pt>
                <c:pt idx="144">
                  <c:v>81.89</c:v>
                </c:pt>
                <c:pt idx="145">
                  <c:v>82.01</c:v>
                </c:pt>
                <c:pt idx="146">
                  <c:v>82.14</c:v>
                </c:pt>
                <c:pt idx="147">
                  <c:v>82.9</c:v>
                </c:pt>
                <c:pt idx="148">
                  <c:v>83.05</c:v>
                </c:pt>
                <c:pt idx="149">
                  <c:v>83.1</c:v>
                </c:pt>
                <c:pt idx="150">
                  <c:v>83.16</c:v>
                </c:pt>
                <c:pt idx="151">
                  <c:v>83.66</c:v>
                </c:pt>
                <c:pt idx="152">
                  <c:v>83.93</c:v>
                </c:pt>
                <c:pt idx="153">
                  <c:v>83.86</c:v>
                </c:pt>
                <c:pt idx="154">
                  <c:v>83.98</c:v>
                </c:pt>
                <c:pt idx="155">
                  <c:v>83.99</c:v>
                </c:pt>
                <c:pt idx="156">
                  <c:v>85.06</c:v>
                </c:pt>
                <c:pt idx="157">
                  <c:v>85.95</c:v>
                </c:pt>
                <c:pt idx="158">
                  <c:v>86.59</c:v>
                </c:pt>
                <c:pt idx="159">
                  <c:v>87.12</c:v>
                </c:pt>
                <c:pt idx="160">
                  <c:v>87.03</c:v>
                </c:pt>
                <c:pt idx="161">
                  <c:v>88.04</c:v>
                </c:pt>
                <c:pt idx="162">
                  <c:v>89.16</c:v>
                </c:pt>
                <c:pt idx="163">
                  <c:v>90.46</c:v>
                </c:pt>
                <c:pt idx="164">
                  <c:v>91.65000000000001</c:v>
                </c:pt>
                <c:pt idx="165">
                  <c:v>91.88</c:v>
                </c:pt>
                <c:pt idx="166">
                  <c:v>92.29</c:v>
                </c:pt>
                <c:pt idx="167">
                  <c:v>92.14</c:v>
                </c:pt>
                <c:pt idx="168">
                  <c:v>93.39</c:v>
                </c:pt>
                <c:pt idx="169">
                  <c:v>91.51</c:v>
                </c:pt>
                <c:pt idx="170">
                  <c:v>91.5</c:v>
                </c:pt>
                <c:pt idx="171">
                  <c:v>89.9</c:v>
                </c:pt>
                <c:pt idx="172">
                  <c:v>89.58</c:v>
                </c:pt>
                <c:pt idx="173">
                  <c:v>89.11</c:v>
                </c:pt>
                <c:pt idx="174">
                  <c:v>88.97</c:v>
                </c:pt>
                <c:pt idx="175">
                  <c:v>88.79</c:v>
                </c:pt>
                <c:pt idx="176">
                  <c:v>88.45</c:v>
                </c:pt>
                <c:pt idx="177">
                  <c:v>88.65000000000001</c:v>
                </c:pt>
                <c:pt idx="178">
                  <c:v>87.94</c:v>
                </c:pt>
                <c:pt idx="179">
                  <c:v>87.85</c:v>
                </c:pt>
                <c:pt idx="180">
                  <c:v>87.51</c:v>
                </c:pt>
                <c:pt idx="181">
                  <c:v>87.73</c:v>
                </c:pt>
                <c:pt idx="182">
                  <c:v>87.66</c:v>
                </c:pt>
                <c:pt idx="183">
                  <c:v>88.6</c:v>
                </c:pt>
                <c:pt idx="184">
                  <c:v>89.13</c:v>
                </c:pt>
                <c:pt idx="185">
                  <c:v>89.56</c:v>
                </c:pt>
                <c:pt idx="186">
                  <c:v>89.65000000000001</c:v>
                </c:pt>
                <c:pt idx="187">
                  <c:v>89.95</c:v>
                </c:pt>
                <c:pt idx="188">
                  <c:v>90.91</c:v>
                </c:pt>
                <c:pt idx="189">
                  <c:v>90.77</c:v>
                </c:pt>
                <c:pt idx="190">
                  <c:v>90.98</c:v>
                </c:pt>
                <c:pt idx="191">
                  <c:v>91.1</c:v>
                </c:pt>
                <c:pt idx="192">
                  <c:v>93.04</c:v>
                </c:pt>
                <c:pt idx="193">
                  <c:v>93.96</c:v>
                </c:pt>
                <c:pt idx="194">
                  <c:v>94.29</c:v>
                </c:pt>
                <c:pt idx="195">
                  <c:v>94.68000000000001</c:v>
                </c:pt>
                <c:pt idx="196">
                  <c:v>94.78</c:v>
                </c:pt>
                <c:pt idx="197">
                  <c:v>94.53</c:v>
                </c:pt>
                <c:pt idx="198">
                  <c:v>94.69</c:v>
                </c:pt>
                <c:pt idx="199">
                  <c:v>94.69</c:v>
                </c:pt>
                <c:pt idx="200">
                  <c:v>94.76</c:v>
                </c:pt>
                <c:pt idx="201">
                  <c:v>94.77</c:v>
                </c:pt>
                <c:pt idx="202">
                  <c:v>94.82</c:v>
                </c:pt>
                <c:pt idx="203">
                  <c:v>94.86</c:v>
                </c:pt>
                <c:pt idx="204">
                  <c:v>96.0</c:v>
                </c:pt>
                <c:pt idx="205">
                  <c:v>96.23</c:v>
                </c:pt>
                <c:pt idx="206">
                  <c:v>98.43</c:v>
                </c:pt>
                <c:pt idx="207">
                  <c:v>98.67</c:v>
                </c:pt>
                <c:pt idx="208">
                  <c:v>99.01</c:v>
                </c:pt>
                <c:pt idx="209">
                  <c:v>99.16</c:v>
                </c:pt>
                <c:pt idx="210">
                  <c:v>99.18000000000001</c:v>
                </c:pt>
                <c:pt idx="211">
                  <c:v>99.2</c:v>
                </c:pt>
                <c:pt idx="212">
                  <c:v>99.54</c:v>
                </c:pt>
                <c:pt idx="213">
                  <c:v>100.15</c:v>
                </c:pt>
                <c:pt idx="214">
                  <c:v>100.02</c:v>
                </c:pt>
                <c:pt idx="215">
                  <c:v>100.0</c:v>
                </c:pt>
                <c:pt idx="216">
                  <c:v>101.34</c:v>
                </c:pt>
                <c:pt idx="217">
                  <c:v>101.3</c:v>
                </c:pt>
                <c:pt idx="218">
                  <c:v>101.29</c:v>
                </c:pt>
                <c:pt idx="219">
                  <c:v>101.44</c:v>
                </c:pt>
                <c:pt idx="220">
                  <c:v>101.66</c:v>
                </c:pt>
                <c:pt idx="221">
                  <c:v>101.7</c:v>
                </c:pt>
                <c:pt idx="222">
                  <c:v>101.66</c:v>
                </c:pt>
                <c:pt idx="223">
                  <c:v>101.67</c:v>
                </c:pt>
                <c:pt idx="224">
                  <c:v>101.51</c:v>
                </c:pt>
                <c:pt idx="225">
                  <c:v>101.45</c:v>
                </c:pt>
                <c:pt idx="226">
                  <c:v>101.53</c:v>
                </c:pt>
                <c:pt idx="227">
                  <c:v>101.46</c:v>
                </c:pt>
                <c:pt idx="228">
                  <c:v>101.5</c:v>
                </c:pt>
                <c:pt idx="229">
                  <c:v>101.52</c:v>
                </c:pt>
                <c:pt idx="230">
                  <c:v>101.49</c:v>
                </c:pt>
                <c:pt idx="231">
                  <c:v>101.4</c:v>
                </c:pt>
                <c:pt idx="232">
                  <c:v>101.49</c:v>
                </c:pt>
                <c:pt idx="233">
                  <c:v>101.53</c:v>
                </c:pt>
                <c:pt idx="234">
                  <c:v>101.63</c:v>
                </c:pt>
                <c:pt idx="235">
                  <c:v>101.6</c:v>
                </c:pt>
                <c:pt idx="236">
                  <c:v>101.52</c:v>
                </c:pt>
                <c:pt idx="237">
                  <c:v>101.43</c:v>
                </c:pt>
                <c:pt idx="238">
                  <c:v>101.4</c:v>
                </c:pt>
                <c:pt idx="239">
                  <c:v>101.41</c:v>
                </c:pt>
                <c:pt idx="240">
                  <c:v>101.34</c:v>
                </c:pt>
                <c:pt idx="241">
                  <c:v>101.5</c:v>
                </c:pt>
                <c:pt idx="242">
                  <c:v>101.27</c:v>
                </c:pt>
                <c:pt idx="243">
                  <c:v>101.32</c:v>
                </c:pt>
                <c:pt idx="244">
                  <c:v>102.11</c:v>
                </c:pt>
                <c:pt idx="245">
                  <c:v>102.18</c:v>
                </c:pt>
                <c:pt idx="246">
                  <c:v>102.2</c:v>
                </c:pt>
                <c:pt idx="247">
                  <c:v>102.04</c:v>
                </c:pt>
                <c:pt idx="248">
                  <c:v>101.9</c:v>
                </c:pt>
                <c:pt idx="249">
                  <c:v>101.99</c:v>
                </c:pt>
                <c:pt idx="250">
                  <c:v>101.98</c:v>
                </c:pt>
                <c:pt idx="251">
                  <c:v>101.85</c:v>
                </c:pt>
                <c:pt idx="252">
                  <c:v>102.24</c:v>
                </c:pt>
                <c:pt idx="253">
                  <c:v>102.18</c:v>
                </c:pt>
                <c:pt idx="254">
                  <c:v>101.99</c:v>
                </c:pt>
                <c:pt idx="255">
                  <c:v>101.67</c:v>
                </c:pt>
                <c:pt idx="256">
                  <c:v>101.52</c:v>
                </c:pt>
                <c:pt idx="257">
                  <c:v>101.66</c:v>
                </c:pt>
                <c:pt idx="258">
                  <c:v>101.89</c:v>
                </c:pt>
                <c:pt idx="259">
                  <c:v>101.99</c:v>
                </c:pt>
                <c:pt idx="260">
                  <c:v>102.42</c:v>
                </c:pt>
                <c:pt idx="261">
                  <c:v>102.33</c:v>
                </c:pt>
                <c:pt idx="262">
                  <c:v>102.43</c:v>
                </c:pt>
                <c:pt idx="263">
                  <c:v>102.53</c:v>
                </c:pt>
                <c:pt idx="264">
                  <c:v>102.77</c:v>
                </c:pt>
                <c:pt idx="265">
                  <c:v>103.06</c:v>
                </c:pt>
                <c:pt idx="266">
                  <c:v>103.22</c:v>
                </c:pt>
                <c:pt idx="267">
                  <c:v>103.58</c:v>
                </c:pt>
                <c:pt idx="268">
                  <c:v>103.75</c:v>
                </c:pt>
                <c:pt idx="269">
                  <c:v>103.84</c:v>
                </c:pt>
                <c:pt idx="270">
                  <c:v>103.86</c:v>
                </c:pt>
                <c:pt idx="271">
                  <c:v>103.74</c:v>
                </c:pt>
                <c:pt idx="272">
                  <c:v>103.69</c:v>
                </c:pt>
                <c:pt idx="273">
                  <c:v>103.68</c:v>
                </c:pt>
                <c:pt idx="274">
                  <c:v>103.62</c:v>
                </c:pt>
                <c:pt idx="275">
                  <c:v>103.55</c:v>
                </c:pt>
                <c:pt idx="276">
                  <c:v>104.01</c:v>
                </c:pt>
                <c:pt idx="277">
                  <c:v>104.03</c:v>
                </c:pt>
                <c:pt idx="278">
                  <c:v>104.29</c:v>
                </c:pt>
                <c:pt idx="279">
                  <c:v>104.63</c:v>
                </c:pt>
                <c:pt idx="280">
                  <c:v>104.6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08897000"/>
        <c:axId val="-2099870184"/>
      </c:lineChart>
      <c:catAx>
        <c:axId val="-2008897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-2099870184"/>
        <c:crosses val="autoZero"/>
        <c:auto val="1"/>
        <c:lblAlgn val="ctr"/>
        <c:lblOffset val="100"/>
        <c:noMultiLvlLbl val="0"/>
      </c:catAx>
      <c:valAx>
        <c:axId val="-2099870184"/>
        <c:scaling>
          <c:orientation val="minMax"/>
          <c:min val="60.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fr-FR"/>
          </a:p>
        </c:txPr>
        <c:crossAx val="-200889700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10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127000</xdr:rowOff>
    </xdr:from>
    <xdr:to>
      <xdr:col>5</xdr:col>
      <xdr:colOff>0</xdr:colOff>
      <xdr:row>50</xdr:row>
      <xdr:rowOff>127000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609600</xdr:colOff>
      <xdr:row>30</xdr:row>
      <xdr:rowOff>139700</xdr:rowOff>
    </xdr:from>
    <xdr:to>
      <xdr:col>15</xdr:col>
      <xdr:colOff>127000</xdr:colOff>
      <xdr:row>50</xdr:row>
      <xdr:rowOff>139700</xdr:rowOff>
    </xdr:to>
    <xdr:graphicFrame macro="">
      <xdr:nvGraphicFramePr>
        <xdr:cNvPr id="3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31</xdr:row>
      <xdr:rowOff>0</xdr:rowOff>
    </xdr:from>
    <xdr:to>
      <xdr:col>23</xdr:col>
      <xdr:colOff>114300</xdr:colOff>
      <xdr:row>51</xdr:row>
      <xdr:rowOff>0</xdr:rowOff>
    </xdr:to>
    <xdr:graphicFrame macro="">
      <xdr:nvGraphicFramePr>
        <xdr:cNvPr id="4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54</xdr:row>
      <xdr:rowOff>0</xdr:rowOff>
    </xdr:from>
    <xdr:to>
      <xdr:col>15</xdr:col>
      <xdr:colOff>190500</xdr:colOff>
      <xdr:row>74</xdr:row>
      <xdr:rowOff>0</xdr:rowOff>
    </xdr:to>
    <xdr:graphicFrame macro="">
      <xdr:nvGraphicFramePr>
        <xdr:cNvPr id="5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0</xdr:colOff>
      <xdr:row>54</xdr:row>
      <xdr:rowOff>0</xdr:rowOff>
    </xdr:from>
    <xdr:to>
      <xdr:col>23</xdr:col>
      <xdr:colOff>114300</xdr:colOff>
      <xdr:row>74</xdr:row>
      <xdr:rowOff>0</xdr:rowOff>
    </xdr:to>
    <xdr:graphicFrame macro="">
      <xdr:nvGraphicFramePr>
        <xdr:cNvPr id="6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38100</xdr:colOff>
      <xdr:row>76</xdr:row>
      <xdr:rowOff>0</xdr:rowOff>
    </xdr:from>
    <xdr:to>
      <xdr:col>16</xdr:col>
      <xdr:colOff>863600</xdr:colOff>
      <xdr:row>104</xdr:row>
      <xdr:rowOff>25400</xdr:rowOff>
    </xdr:to>
    <xdr:graphicFrame macro="">
      <xdr:nvGraphicFramePr>
        <xdr:cNvPr id="7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164</xdr:row>
      <xdr:rowOff>0</xdr:rowOff>
    </xdr:from>
    <xdr:to>
      <xdr:col>5</xdr:col>
      <xdr:colOff>25400</xdr:colOff>
      <xdr:row>188</xdr:row>
      <xdr:rowOff>25400</xdr:rowOff>
    </xdr:to>
    <xdr:graphicFrame macro="">
      <xdr:nvGraphicFramePr>
        <xdr:cNvPr id="8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0</xdr:colOff>
      <xdr:row>164</xdr:row>
      <xdr:rowOff>0</xdr:rowOff>
    </xdr:from>
    <xdr:to>
      <xdr:col>15</xdr:col>
      <xdr:colOff>215900</xdr:colOff>
      <xdr:row>188</xdr:row>
      <xdr:rowOff>25400</xdr:rowOff>
    </xdr:to>
    <xdr:graphicFrame macro="">
      <xdr:nvGraphicFramePr>
        <xdr:cNvPr id="9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50800</xdr:colOff>
      <xdr:row>106</xdr:row>
      <xdr:rowOff>50800</xdr:rowOff>
    </xdr:from>
    <xdr:to>
      <xdr:col>17</xdr:col>
      <xdr:colOff>25400</xdr:colOff>
      <xdr:row>138</xdr:row>
      <xdr:rowOff>139700</xdr:rowOff>
    </xdr:to>
    <xdr:graphicFrame macro="">
      <xdr:nvGraphicFramePr>
        <xdr:cNvPr id="10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255</xdr:row>
      <xdr:rowOff>12700</xdr:rowOff>
    </xdr:from>
    <xdr:to>
      <xdr:col>6</xdr:col>
      <xdr:colOff>25400</xdr:colOff>
      <xdr:row>280</xdr:row>
      <xdr:rowOff>139700</xdr:rowOff>
    </xdr:to>
    <xdr:graphicFrame macro="">
      <xdr:nvGraphicFramePr>
        <xdr:cNvPr id="11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12700</xdr:colOff>
      <xdr:row>53</xdr:row>
      <xdr:rowOff>127000</xdr:rowOff>
    </xdr:from>
    <xdr:to>
      <xdr:col>5</xdr:col>
      <xdr:colOff>12700</xdr:colOff>
      <xdr:row>73</xdr:row>
      <xdr:rowOff>127000</xdr:rowOff>
    </xdr:to>
    <xdr:graphicFrame macro="">
      <xdr:nvGraphicFramePr>
        <xdr:cNvPr id="12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24</xdr:col>
      <xdr:colOff>0</xdr:colOff>
      <xdr:row>31</xdr:row>
      <xdr:rowOff>0</xdr:rowOff>
    </xdr:from>
    <xdr:to>
      <xdr:col>31</xdr:col>
      <xdr:colOff>317500</xdr:colOff>
      <xdr:row>51</xdr:row>
      <xdr:rowOff>0</xdr:rowOff>
    </xdr:to>
    <xdr:graphicFrame macro="">
      <xdr:nvGraphicFramePr>
        <xdr:cNvPr id="27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32</xdr:col>
      <xdr:colOff>0</xdr:colOff>
      <xdr:row>31</xdr:row>
      <xdr:rowOff>0</xdr:rowOff>
    </xdr:from>
    <xdr:to>
      <xdr:col>39</xdr:col>
      <xdr:colOff>114300</xdr:colOff>
      <xdr:row>51</xdr:row>
      <xdr:rowOff>0</xdr:rowOff>
    </xdr:to>
    <xdr:graphicFrame macro="">
      <xdr:nvGraphicFramePr>
        <xdr:cNvPr id="28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24</xdr:col>
      <xdr:colOff>0</xdr:colOff>
      <xdr:row>54</xdr:row>
      <xdr:rowOff>0</xdr:rowOff>
    </xdr:from>
    <xdr:to>
      <xdr:col>31</xdr:col>
      <xdr:colOff>317500</xdr:colOff>
      <xdr:row>74</xdr:row>
      <xdr:rowOff>0</xdr:rowOff>
    </xdr:to>
    <xdr:graphicFrame macro="">
      <xdr:nvGraphicFramePr>
        <xdr:cNvPr id="29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32</xdr:col>
      <xdr:colOff>0</xdr:colOff>
      <xdr:row>54</xdr:row>
      <xdr:rowOff>0</xdr:rowOff>
    </xdr:from>
    <xdr:to>
      <xdr:col>39</xdr:col>
      <xdr:colOff>114300</xdr:colOff>
      <xdr:row>74</xdr:row>
      <xdr:rowOff>0</xdr:rowOff>
    </xdr:to>
    <xdr:graphicFrame macro="">
      <xdr:nvGraphicFramePr>
        <xdr:cNvPr id="30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0.70935</cdr:x>
      <cdr:y>0.00715</cdr:y>
    </cdr:from>
    <cdr:to>
      <cdr:x>0.93293</cdr:x>
      <cdr:y>0.31071</cdr:y>
    </cdr:to>
    <cdr:sp macro="" textlink="">
      <cdr:nvSpPr>
        <cdr:cNvPr id="2" name="Rectangle à coins arrondis 1"/>
        <cdr:cNvSpPr/>
      </cdr:nvSpPr>
      <cdr:spPr>
        <a:xfrm xmlns:a="http://schemas.openxmlformats.org/drawingml/2006/main">
          <a:off x="4432305" y="25420"/>
          <a:ext cx="1397017" cy="1079480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00"/>
        </a:solidFill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fr-FR" sz="1400" b="1">
              <a:solidFill>
                <a:srgbClr val="FF0000"/>
              </a:solidFill>
            </a:rPr>
            <a:t>Attention ! </a:t>
          </a:r>
        </a:p>
        <a:p xmlns:a="http://schemas.openxmlformats.org/drawingml/2006/main">
          <a:pPr algn="ctr"/>
          <a:r>
            <a:rPr lang="fr-FR" sz="1400" b="1">
              <a:solidFill>
                <a:srgbClr val="FF0000"/>
              </a:solidFill>
            </a:rPr>
            <a:t>changement de base </a:t>
          </a:r>
        </a:p>
        <a:p xmlns:a="http://schemas.openxmlformats.org/drawingml/2006/main">
          <a:pPr algn="ctr"/>
          <a:r>
            <a:rPr lang="fr-FR" sz="1400" b="1">
              <a:solidFill>
                <a:srgbClr val="FF0000"/>
              </a:solidFill>
            </a:rPr>
            <a:t>en 2015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stex/Downloads/emploisalarie-construction-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stex/Desktop/Pr&#233;cieux%20NC/Harmattan%202018/Economie%20NC%20et%20Etat%20/Economie%20NC%20et%20Etat%20/Sauv%20aout%2017/17%20Nouvelle%20Cal&#233;donie%20Economie/SIC%202016%20PC%20/habitatsocial-201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.castex/Downloads/population-legal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stex/Desktop/Pr&#233;cieux%20NC/Harmattan%202018/Economie%20NC%20et%20Etat%20/17%20BTP%20NC%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rimestriel"/>
      <sheetName val="annuel "/>
    </sheetNames>
    <sheetDataSet>
      <sheetData sheetId="0"/>
      <sheetData sheetId="1">
        <row r="15">
          <cell r="Q15">
            <v>624.12100000000009</v>
          </cell>
          <cell r="R15">
            <v>690.03750000000002</v>
          </cell>
          <cell r="S15">
            <v>554.36649999999997</v>
          </cell>
          <cell r="T15">
            <v>296.18349999999998</v>
          </cell>
          <cell r="U15">
            <v>281.55024999999995</v>
          </cell>
          <cell r="V15">
            <v>331</v>
          </cell>
          <cell r="W15">
            <v>338.88324999999998</v>
          </cell>
          <cell r="X15">
            <v>330.73750000000001</v>
          </cell>
        </row>
        <row r="16">
          <cell r="Q16">
            <v>1710.8202499999998</v>
          </cell>
          <cell r="R16">
            <v>1760.6224999999999</v>
          </cell>
          <cell r="S16">
            <v>1629.6655000000001</v>
          </cell>
          <cell r="T16">
            <v>1593.8312500000002</v>
          </cell>
          <cell r="U16">
            <v>1508.6439999999998</v>
          </cell>
          <cell r="V16">
            <v>1293.2807499999999</v>
          </cell>
          <cell r="W16">
            <v>1158.9480000000001</v>
          </cell>
          <cell r="X16">
            <v>1103.6732500000001</v>
          </cell>
        </row>
        <row r="19">
          <cell r="Q19">
            <v>552.08300000000008</v>
          </cell>
          <cell r="R19">
            <v>718.81200000000001</v>
          </cell>
          <cell r="S19">
            <v>918.29150000000004</v>
          </cell>
          <cell r="T19">
            <v>1110.4580000000001</v>
          </cell>
          <cell r="U19">
            <v>1117.2080000000001</v>
          </cell>
          <cell r="V19">
            <v>1118.7080000000001</v>
          </cell>
          <cell r="W19">
            <v>1018.9455</v>
          </cell>
          <cell r="X19">
            <v>989.73300000000006</v>
          </cell>
        </row>
        <row r="24">
          <cell r="Q24">
            <v>501.44524999999999</v>
          </cell>
          <cell r="R24">
            <v>558.91575</v>
          </cell>
          <cell r="S24">
            <v>459.916</v>
          </cell>
          <cell r="T24">
            <v>346.39099999999996</v>
          </cell>
          <cell r="U24">
            <v>341.78674999999998</v>
          </cell>
          <cell r="V24">
            <v>307.54075</v>
          </cell>
          <cell r="W24">
            <v>311.49950000000001</v>
          </cell>
          <cell r="X24">
            <v>324.29149999999998</v>
          </cell>
        </row>
        <row r="28">
          <cell r="Q28">
            <v>59.75</v>
          </cell>
          <cell r="R28">
            <v>39.25</v>
          </cell>
          <cell r="S28">
            <v>24.75</v>
          </cell>
          <cell r="T28">
            <v>25</v>
          </cell>
          <cell r="U28">
            <v>26.375</v>
          </cell>
          <cell r="V28">
            <v>41.375</v>
          </cell>
          <cell r="W28">
            <v>40.25</v>
          </cell>
          <cell r="X28">
            <v>35.374749999999999</v>
          </cell>
        </row>
        <row r="33">
          <cell r="Q33">
            <v>2234.7957500000002</v>
          </cell>
          <cell r="R33">
            <v>2308.2934999999998</v>
          </cell>
          <cell r="S33">
            <v>2248.3612499999999</v>
          </cell>
          <cell r="T33">
            <v>2163.8337500000002</v>
          </cell>
          <cell r="U33">
            <v>2186.6592499999997</v>
          </cell>
          <cell r="V33">
            <v>2320.4974999999999</v>
          </cell>
          <cell r="W33">
            <v>2247.8805000000002</v>
          </cell>
          <cell r="X33">
            <v>2157.3732499999996</v>
          </cell>
        </row>
        <row r="39">
          <cell r="Q39">
            <v>857.70775000000003</v>
          </cell>
          <cell r="R39">
            <v>859.02650000000006</v>
          </cell>
          <cell r="S39">
            <v>835.37699999999995</v>
          </cell>
          <cell r="T39">
            <v>890.91225000000009</v>
          </cell>
          <cell r="U39">
            <v>912.88725000000011</v>
          </cell>
          <cell r="V39">
            <v>907.85425000000009</v>
          </cell>
          <cell r="W39">
            <v>867.24824999999998</v>
          </cell>
          <cell r="X39">
            <v>902.80825000000004</v>
          </cell>
        </row>
        <row r="47">
          <cell r="Q47">
            <v>877.72024999999996</v>
          </cell>
          <cell r="R47">
            <v>860.28250000000003</v>
          </cell>
          <cell r="S47">
            <v>776.77775000000008</v>
          </cell>
          <cell r="T47">
            <v>778.94050000000004</v>
          </cell>
          <cell r="U47">
            <v>804.79449999999997</v>
          </cell>
          <cell r="V47">
            <v>722.31624999999997</v>
          </cell>
          <cell r="W47">
            <v>729.13699999999994</v>
          </cell>
          <cell r="X47">
            <v>715.04925000000003</v>
          </cell>
        </row>
        <row r="65">
          <cell r="Q65">
            <v>8793.8595000000005</v>
          </cell>
          <cell r="R65">
            <v>9115.4992500000008</v>
          </cell>
          <cell r="S65">
            <v>8687.3659999999982</v>
          </cell>
          <cell r="T65">
            <v>8385.1752500000002</v>
          </cell>
          <cell r="U65">
            <v>8363.4757500000014</v>
          </cell>
          <cell r="V65">
            <v>8171.1940000000004</v>
          </cell>
          <cell r="W65">
            <v>7836.9202500000001</v>
          </cell>
          <cell r="X65">
            <v>7670.4364999999998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inancements"/>
      <sheetName val="demande"/>
      <sheetName val="Parc locatif"/>
    </sheetNames>
    <sheetDataSet>
      <sheetData sheetId="0" refreshError="1"/>
      <sheetData sheetId="1" refreshError="1">
        <row r="8">
          <cell r="B8" t="str">
            <v>nd</v>
          </cell>
          <cell r="C8">
            <v>2626</v>
          </cell>
          <cell r="D8">
            <v>4860</v>
          </cell>
          <cell r="E8">
            <v>5048</v>
          </cell>
          <cell r="F8">
            <v>5152</v>
          </cell>
          <cell r="G8">
            <v>5465</v>
          </cell>
          <cell r="H8">
            <v>5607</v>
          </cell>
          <cell r="I8">
            <v>5530</v>
          </cell>
        </row>
        <row r="9">
          <cell r="C9">
            <v>957</v>
          </cell>
          <cell r="D9">
            <v>1268</v>
          </cell>
          <cell r="E9">
            <v>1439</v>
          </cell>
          <cell r="F9">
            <v>1335</v>
          </cell>
          <cell r="G9">
            <v>1470</v>
          </cell>
          <cell r="H9">
            <v>1421</v>
          </cell>
          <cell r="I9">
            <v>1274</v>
          </cell>
        </row>
        <row r="10">
          <cell r="C10">
            <v>110</v>
          </cell>
          <cell r="D10">
            <v>134</v>
          </cell>
          <cell r="E10">
            <v>105</v>
          </cell>
          <cell r="F10">
            <v>109</v>
          </cell>
          <cell r="G10">
            <v>135</v>
          </cell>
          <cell r="H10">
            <v>121</v>
          </cell>
          <cell r="I10">
            <v>127</v>
          </cell>
        </row>
        <row r="11">
          <cell r="C11">
            <v>36</v>
          </cell>
          <cell r="D11">
            <v>50</v>
          </cell>
          <cell r="E11">
            <v>79</v>
          </cell>
          <cell r="F11">
            <v>58</v>
          </cell>
          <cell r="G11">
            <v>50</v>
          </cell>
          <cell r="H11">
            <v>42</v>
          </cell>
          <cell r="I11">
            <v>50</v>
          </cell>
        </row>
        <row r="13">
          <cell r="B13">
            <v>4846</v>
          </cell>
          <cell r="C13">
            <v>3713</v>
          </cell>
          <cell r="D13">
            <v>4031</v>
          </cell>
          <cell r="E13">
            <v>4196</v>
          </cell>
          <cell r="F13">
            <v>4064</v>
          </cell>
          <cell r="G13">
            <v>4179</v>
          </cell>
          <cell r="H13">
            <v>4170</v>
          </cell>
          <cell r="I13">
            <v>3685</v>
          </cell>
        </row>
        <row r="14">
          <cell r="B14">
            <v>671</v>
          </cell>
          <cell r="C14">
            <v>518</v>
          </cell>
          <cell r="D14">
            <v>549</v>
          </cell>
          <cell r="E14">
            <v>596</v>
          </cell>
          <cell r="F14">
            <v>631</v>
          </cell>
          <cell r="G14">
            <v>662</v>
          </cell>
          <cell r="H14">
            <v>702</v>
          </cell>
          <cell r="I14">
            <v>787</v>
          </cell>
        </row>
        <row r="15">
          <cell r="B15">
            <v>330</v>
          </cell>
          <cell r="C15">
            <v>262</v>
          </cell>
          <cell r="D15">
            <v>328</v>
          </cell>
          <cell r="E15">
            <v>384</v>
          </cell>
          <cell r="F15">
            <v>349</v>
          </cell>
          <cell r="G15">
            <v>401</v>
          </cell>
          <cell r="H15">
            <v>377</v>
          </cell>
          <cell r="I15">
            <v>433</v>
          </cell>
        </row>
        <row r="16">
          <cell r="B16">
            <v>972</v>
          </cell>
          <cell r="C16">
            <v>778</v>
          </cell>
          <cell r="D16">
            <v>998</v>
          </cell>
          <cell r="E16">
            <v>1094</v>
          </cell>
          <cell r="F16">
            <v>1171</v>
          </cell>
          <cell r="G16">
            <v>1385</v>
          </cell>
          <cell r="H16">
            <v>1417</v>
          </cell>
          <cell r="I16">
            <v>1456</v>
          </cell>
        </row>
        <row r="17">
          <cell r="B17">
            <v>348</v>
          </cell>
          <cell r="C17">
            <v>320</v>
          </cell>
          <cell r="D17">
            <v>406</v>
          </cell>
          <cell r="E17">
            <v>401</v>
          </cell>
          <cell r="F17">
            <v>439</v>
          </cell>
          <cell r="G17">
            <v>493</v>
          </cell>
          <cell r="H17">
            <v>525</v>
          </cell>
          <cell r="I17">
            <v>620</v>
          </cell>
        </row>
        <row r="19">
          <cell r="B19">
            <v>1225</v>
          </cell>
          <cell r="C19">
            <v>853</v>
          </cell>
          <cell r="D19">
            <v>988</v>
          </cell>
          <cell r="E19">
            <v>1158</v>
          </cell>
          <cell r="F19">
            <v>1249</v>
          </cell>
          <cell r="G19">
            <v>1652</v>
          </cell>
          <cell r="H19">
            <v>1753</v>
          </cell>
          <cell r="I19">
            <v>1738</v>
          </cell>
        </row>
        <row r="20">
          <cell r="B20">
            <v>935</v>
          </cell>
          <cell r="C20">
            <v>617</v>
          </cell>
          <cell r="D20">
            <v>610</v>
          </cell>
          <cell r="E20">
            <v>555</v>
          </cell>
          <cell r="F20">
            <v>530</v>
          </cell>
          <cell r="G20">
            <v>467</v>
          </cell>
          <cell r="H20">
            <v>396</v>
          </cell>
          <cell r="I20">
            <v>400</v>
          </cell>
        </row>
        <row r="21">
          <cell r="B21">
            <v>2765</v>
          </cell>
          <cell r="C21">
            <v>2113</v>
          </cell>
          <cell r="D21">
            <v>2339</v>
          </cell>
          <cell r="E21">
            <v>2561</v>
          </cell>
          <cell r="F21">
            <v>2272</v>
          </cell>
          <cell r="G21">
            <v>2555</v>
          </cell>
          <cell r="H21">
            <v>2253</v>
          </cell>
          <cell r="I21">
            <v>2095</v>
          </cell>
        </row>
        <row r="22">
          <cell r="B22">
            <v>1955</v>
          </cell>
          <cell r="C22">
            <v>1732</v>
          </cell>
          <cell r="D22">
            <v>2071</v>
          </cell>
          <cell r="E22">
            <v>2034</v>
          </cell>
          <cell r="F22">
            <v>2126</v>
          </cell>
          <cell r="G22">
            <v>2088</v>
          </cell>
          <cell r="H22">
            <v>2573</v>
          </cell>
          <cell r="I22">
            <v>2535</v>
          </cell>
        </row>
        <row r="23">
          <cell r="B23">
            <v>287</v>
          </cell>
          <cell r="C23">
            <v>276</v>
          </cell>
          <cell r="D23">
            <v>286</v>
          </cell>
          <cell r="E23">
            <v>331</v>
          </cell>
          <cell r="F23">
            <v>453</v>
          </cell>
          <cell r="G23">
            <v>334</v>
          </cell>
          <cell r="H23">
            <v>216</v>
          </cell>
          <cell r="I23">
            <v>213</v>
          </cell>
        </row>
        <row r="24">
          <cell r="B24">
            <v>0</v>
          </cell>
          <cell r="C24">
            <v>0</v>
          </cell>
          <cell r="D24">
            <v>18</v>
          </cell>
          <cell r="E24">
            <v>32</v>
          </cell>
          <cell r="F24">
            <v>24</v>
          </cell>
          <cell r="G24">
            <v>24</v>
          </cell>
        </row>
        <row r="26">
          <cell r="E26">
            <v>3639</v>
          </cell>
          <cell r="F26">
            <v>3825</v>
          </cell>
          <cell r="G26">
            <v>4284</v>
          </cell>
          <cell r="H26">
            <v>4485</v>
          </cell>
          <cell r="I26">
            <v>4424</v>
          </cell>
        </row>
        <row r="27">
          <cell r="E27">
            <v>2410</v>
          </cell>
          <cell r="F27">
            <v>2323</v>
          </cell>
          <cell r="G27">
            <v>2276</v>
          </cell>
          <cell r="H27">
            <v>2156</v>
          </cell>
          <cell r="I27">
            <v>2028</v>
          </cell>
        </row>
        <row r="28">
          <cell r="E28">
            <v>474</v>
          </cell>
          <cell r="F28">
            <v>391</v>
          </cell>
          <cell r="G28">
            <v>451</v>
          </cell>
          <cell r="H28">
            <v>431</v>
          </cell>
          <cell r="I28">
            <v>428</v>
          </cell>
        </row>
        <row r="29">
          <cell r="E29">
            <v>148</v>
          </cell>
          <cell r="F29">
            <v>115</v>
          </cell>
          <cell r="G29">
            <v>109</v>
          </cell>
          <cell r="H29">
            <v>119</v>
          </cell>
          <cell r="I29">
            <v>101</v>
          </cell>
        </row>
        <row r="31">
          <cell r="B31">
            <v>1466</v>
          </cell>
          <cell r="C31">
            <v>946</v>
          </cell>
          <cell r="D31">
            <v>1009</v>
          </cell>
          <cell r="E31">
            <v>1176</v>
          </cell>
          <cell r="F31">
            <v>1273</v>
          </cell>
          <cell r="G31">
            <v>1685</v>
          </cell>
          <cell r="H31">
            <v>1789</v>
          </cell>
          <cell r="I31">
            <v>1789</v>
          </cell>
        </row>
        <row r="32">
          <cell r="B32">
            <v>1595</v>
          </cell>
          <cell r="C32">
            <v>1259</v>
          </cell>
          <cell r="D32">
            <v>1253</v>
          </cell>
          <cell r="E32">
            <v>1328</v>
          </cell>
          <cell r="F32">
            <v>1285</v>
          </cell>
          <cell r="G32">
            <v>1338</v>
          </cell>
          <cell r="H32">
            <v>1350</v>
          </cell>
          <cell r="I32">
            <v>1330</v>
          </cell>
        </row>
        <row r="33">
          <cell r="B33">
            <v>1620</v>
          </cell>
          <cell r="C33">
            <v>1239</v>
          </cell>
          <cell r="D33">
            <v>1518</v>
          </cell>
          <cell r="E33">
            <v>1559</v>
          </cell>
          <cell r="F33">
            <v>1510</v>
          </cell>
          <cell r="G33">
            <v>1557</v>
          </cell>
          <cell r="H33">
            <v>1563</v>
          </cell>
          <cell r="I33">
            <v>1447</v>
          </cell>
        </row>
        <row r="34">
          <cell r="B34">
            <v>1195</v>
          </cell>
          <cell r="C34">
            <v>1041</v>
          </cell>
          <cell r="D34">
            <v>1199</v>
          </cell>
          <cell r="E34">
            <v>1258</v>
          </cell>
          <cell r="F34">
            <v>1244</v>
          </cell>
          <cell r="G34">
            <v>1236</v>
          </cell>
          <cell r="H34">
            <v>1221</v>
          </cell>
          <cell r="I34">
            <v>1147</v>
          </cell>
        </row>
        <row r="35">
          <cell r="B35">
            <v>731</v>
          </cell>
          <cell r="C35">
            <v>628</v>
          </cell>
          <cell r="D35">
            <v>713</v>
          </cell>
          <cell r="E35">
            <v>716</v>
          </cell>
          <cell r="F35">
            <v>739</v>
          </cell>
          <cell r="G35">
            <v>701</v>
          </cell>
          <cell r="H35">
            <v>712</v>
          </cell>
          <cell r="I35">
            <v>704</v>
          </cell>
        </row>
        <row r="36">
          <cell r="B36">
            <v>334</v>
          </cell>
          <cell r="C36">
            <v>290</v>
          </cell>
          <cell r="D36">
            <v>382</v>
          </cell>
          <cell r="E36">
            <v>393</v>
          </cell>
          <cell r="F36">
            <v>374</v>
          </cell>
          <cell r="G36">
            <v>366</v>
          </cell>
          <cell r="H36">
            <v>362</v>
          </cell>
          <cell r="I36">
            <v>371</v>
          </cell>
        </row>
        <row r="37">
          <cell r="B37">
            <v>226</v>
          </cell>
          <cell r="C37">
            <v>188</v>
          </cell>
          <cell r="D37">
            <v>238</v>
          </cell>
          <cell r="E37">
            <v>241</v>
          </cell>
          <cell r="F37">
            <v>229</v>
          </cell>
          <cell r="G37">
            <v>237</v>
          </cell>
          <cell r="H37">
            <v>194</v>
          </cell>
          <cell r="I37">
            <v>193</v>
          </cell>
        </row>
        <row r="39">
          <cell r="B39">
            <v>890</v>
          </cell>
          <cell r="C39">
            <v>640</v>
          </cell>
          <cell r="D39">
            <v>744</v>
          </cell>
          <cell r="E39">
            <v>752</v>
          </cell>
          <cell r="F39">
            <v>880</v>
          </cell>
          <cell r="G39">
            <v>1165</v>
          </cell>
          <cell r="H39">
            <v>1264</v>
          </cell>
          <cell r="I39">
            <v>1163</v>
          </cell>
        </row>
        <row r="40">
          <cell r="B40">
            <v>1358</v>
          </cell>
          <cell r="C40">
            <v>1020</v>
          </cell>
          <cell r="D40">
            <v>1147</v>
          </cell>
          <cell r="E40">
            <v>1128</v>
          </cell>
          <cell r="F40">
            <v>1116</v>
          </cell>
          <cell r="G40">
            <v>1131</v>
          </cell>
          <cell r="H40">
            <v>1102</v>
          </cell>
          <cell r="I40">
            <v>1051</v>
          </cell>
        </row>
        <row r="41">
          <cell r="B41">
            <v>2605</v>
          </cell>
          <cell r="C41">
            <v>2055</v>
          </cell>
          <cell r="D41">
            <v>2250</v>
          </cell>
          <cell r="E41">
            <v>2352</v>
          </cell>
          <cell r="F41">
            <v>2278</v>
          </cell>
          <cell r="G41">
            <v>2292</v>
          </cell>
          <cell r="H41">
            <v>2218</v>
          </cell>
          <cell r="I41">
            <v>2112</v>
          </cell>
        </row>
        <row r="42">
          <cell r="B42">
            <v>1351</v>
          </cell>
          <cell r="C42">
            <v>1098</v>
          </cell>
          <cell r="D42">
            <v>1250</v>
          </cell>
          <cell r="E42">
            <v>1363</v>
          </cell>
          <cell r="F42">
            <v>1336</v>
          </cell>
          <cell r="G42">
            <v>1419</v>
          </cell>
          <cell r="H42">
            <v>1455</v>
          </cell>
          <cell r="I42">
            <v>1444</v>
          </cell>
        </row>
        <row r="43">
          <cell r="B43">
            <v>513</v>
          </cell>
          <cell r="C43">
            <v>401</v>
          </cell>
          <cell r="D43">
            <v>496</v>
          </cell>
          <cell r="E43">
            <v>540</v>
          </cell>
          <cell r="F43">
            <v>527</v>
          </cell>
          <cell r="G43">
            <v>527</v>
          </cell>
          <cell r="H43">
            <v>556</v>
          </cell>
          <cell r="I43">
            <v>564</v>
          </cell>
        </row>
        <row r="44">
          <cell r="B44">
            <v>450</v>
          </cell>
          <cell r="C44">
            <v>377</v>
          </cell>
          <cell r="D44">
            <v>425</v>
          </cell>
          <cell r="E44">
            <v>536</v>
          </cell>
          <cell r="F44">
            <v>517</v>
          </cell>
          <cell r="G44">
            <v>586</v>
          </cell>
          <cell r="H44">
            <v>596</v>
          </cell>
          <cell r="I44">
            <v>619</v>
          </cell>
        </row>
        <row r="46">
          <cell r="B46">
            <v>7167</v>
          </cell>
          <cell r="C46">
            <v>5591</v>
          </cell>
          <cell r="D46">
            <v>6312</v>
          </cell>
          <cell r="E46">
            <v>6671</v>
          </cell>
          <cell r="F46">
            <v>6654</v>
          </cell>
          <cell r="G46">
            <v>7120</v>
          </cell>
          <cell r="H46">
            <v>7191</v>
          </cell>
          <cell r="I46">
            <v>6981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op legale 2014"/>
      <sheetName val="RP complémentaires"/>
      <sheetName val="pop legale 2009"/>
    </sheetNames>
    <sheetDataSet>
      <sheetData sheetId="0" refreshError="1">
        <row r="50">
          <cell r="C50">
            <v>268767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Licenciements éco_trim"/>
      <sheetName val="Licenciements éco_annuel"/>
      <sheetName val="Licenciements éco_trim_ann NAF1"/>
      <sheetName val="Travail PC "/>
      <sheetName val="IRL 16"/>
      <sheetName val="Emploi 2016 prov"/>
    </sheetNames>
    <sheetDataSet>
      <sheetData sheetId="0"/>
      <sheetData sheetId="1"/>
      <sheetData sheetId="2"/>
      <sheetData sheetId="3">
        <row r="2">
          <cell r="B2">
            <v>2010</v>
          </cell>
          <cell r="C2">
            <v>2011</v>
          </cell>
          <cell r="D2">
            <v>2012</v>
          </cell>
          <cell r="E2">
            <v>2013</v>
          </cell>
          <cell r="F2">
            <v>2014</v>
          </cell>
          <cell r="G2">
            <v>2015</v>
          </cell>
          <cell r="H2">
            <v>2016</v>
          </cell>
          <cell r="I2">
            <v>2017</v>
          </cell>
        </row>
        <row r="3">
          <cell r="A3" t="str">
            <v>Construction</v>
          </cell>
          <cell r="B3">
            <v>77</v>
          </cell>
          <cell r="C3">
            <v>54</v>
          </cell>
          <cell r="D3">
            <v>132</v>
          </cell>
          <cell r="E3">
            <v>160</v>
          </cell>
          <cell r="F3">
            <v>128</v>
          </cell>
          <cell r="G3">
            <v>151</v>
          </cell>
          <cell r="H3">
            <v>40</v>
          </cell>
          <cell r="I3">
            <v>31</v>
          </cell>
        </row>
        <row r="4">
          <cell r="A4" t="str">
            <v>Total</v>
          </cell>
          <cell r="B4">
            <v>167</v>
          </cell>
          <cell r="C4">
            <v>155</v>
          </cell>
          <cell r="D4">
            <v>246</v>
          </cell>
          <cell r="E4">
            <v>278</v>
          </cell>
          <cell r="F4">
            <v>251</v>
          </cell>
          <cell r="G4">
            <v>307</v>
          </cell>
          <cell r="H4">
            <v>203</v>
          </cell>
          <cell r="I4">
            <v>228</v>
          </cell>
        </row>
        <row r="5">
          <cell r="A5" t="str">
            <v>Construction, %</v>
          </cell>
          <cell r="B5">
            <v>0.46107784431137727</v>
          </cell>
          <cell r="C5">
            <v>0.34838709677419355</v>
          </cell>
          <cell r="D5">
            <v>0.53658536585365857</v>
          </cell>
          <cell r="E5">
            <v>0.57553956834532372</v>
          </cell>
          <cell r="F5">
            <v>0.50996015936254979</v>
          </cell>
          <cell r="G5">
            <v>0.49185667752442996</v>
          </cell>
          <cell r="H5">
            <v>0.19704433497536947</v>
          </cell>
          <cell r="I5">
            <v>0.13596491228070176</v>
          </cell>
        </row>
        <row r="7">
          <cell r="B7">
            <v>2010</v>
          </cell>
          <cell r="C7">
            <v>2011</v>
          </cell>
          <cell r="D7">
            <v>2012</v>
          </cell>
          <cell r="E7">
            <v>2013</v>
          </cell>
          <cell r="F7">
            <v>2014</v>
          </cell>
          <cell r="G7">
            <v>2015</v>
          </cell>
          <cell r="H7">
            <v>2016</v>
          </cell>
          <cell r="I7">
            <v>2017</v>
          </cell>
          <cell r="L7">
            <v>2010</v>
          </cell>
          <cell r="M7">
            <v>2011</v>
          </cell>
          <cell r="N7">
            <v>2012</v>
          </cell>
          <cell r="O7">
            <v>2013</v>
          </cell>
          <cell r="P7">
            <v>2014</v>
          </cell>
          <cell r="Q7">
            <v>2015</v>
          </cell>
          <cell r="R7">
            <v>2016</v>
          </cell>
          <cell r="S7">
            <v>2017</v>
          </cell>
          <cell r="U7">
            <v>2011</v>
          </cell>
          <cell r="V7">
            <v>2012</v>
          </cell>
          <cell r="W7">
            <v>2013</v>
          </cell>
          <cell r="X7">
            <v>2014</v>
          </cell>
          <cell r="Y7">
            <v>2015</v>
          </cell>
          <cell r="Z7">
            <v>2016</v>
          </cell>
          <cell r="AA7">
            <v>2017</v>
          </cell>
          <cell r="AD7">
            <v>2011</v>
          </cell>
          <cell r="AE7">
            <v>2012</v>
          </cell>
          <cell r="AF7">
            <v>2013</v>
          </cell>
          <cell r="AG7">
            <v>2014</v>
          </cell>
          <cell r="AH7">
            <v>2015</v>
          </cell>
          <cell r="AI7">
            <v>2016</v>
          </cell>
          <cell r="AJ7">
            <v>2017</v>
          </cell>
        </row>
        <row r="8">
          <cell r="A8" t="str">
            <v>Total emploi BTP, milliers</v>
          </cell>
          <cell r="B8">
            <v>8.7938594999999999</v>
          </cell>
          <cell r="C8">
            <v>9.1154992500000009</v>
          </cell>
          <cell r="D8">
            <v>8.687365999999999</v>
          </cell>
          <cell r="E8">
            <v>8.3851752499999996</v>
          </cell>
          <cell r="F8">
            <v>8.363475750000001</v>
          </cell>
          <cell r="G8">
            <v>8.1711939999999998</v>
          </cell>
          <cell r="H8">
            <v>7.8369202500000004</v>
          </cell>
          <cell r="I8">
            <v>7.6704365000000001</v>
          </cell>
          <cell r="T8" t="str">
            <v>Total emploi BTP, milliers</v>
          </cell>
          <cell r="U8">
            <v>0.321639750000001</v>
          </cell>
          <cell r="V8">
            <v>-0.42813325000000191</v>
          </cell>
          <cell r="W8">
            <v>-0.3021907499999994</v>
          </cell>
          <cell r="X8">
            <v>-2.169949999999865E-2</v>
          </cell>
          <cell r="Y8">
            <v>-0.19228175000000114</v>
          </cell>
          <cell r="Z8">
            <v>-0.33427374999999948</v>
          </cell>
          <cell r="AA8">
            <v>-0.16648375000000026</v>
          </cell>
          <cell r="AC8" t="str">
            <v>Total emploi BTP, milliers</v>
          </cell>
          <cell r="AD8">
            <v>0.321639750000001</v>
          </cell>
          <cell r="AE8">
            <v>-0.10649350000000091</v>
          </cell>
          <cell r="AF8">
            <v>-0.4086842500000003</v>
          </cell>
          <cell r="AG8">
            <v>-0.43038374999999895</v>
          </cell>
          <cell r="AH8">
            <v>-0.62266550000000009</v>
          </cell>
          <cell r="AI8">
            <v>-0.95693924999999957</v>
          </cell>
        </row>
        <row r="9">
          <cell r="A9" t="str">
            <v>Construction de maisons individuelles</v>
          </cell>
          <cell r="B9">
            <v>0.62412100000000015</v>
          </cell>
          <cell r="C9">
            <v>0.69003749999999997</v>
          </cell>
          <cell r="D9">
            <v>0.55436649999999998</v>
          </cell>
          <cell r="E9">
            <v>0.29618349999999999</v>
          </cell>
          <cell r="F9">
            <v>0.28155024999999995</v>
          </cell>
          <cell r="G9">
            <v>0.33100000000000002</v>
          </cell>
          <cell r="H9">
            <v>0.33888324999999997</v>
          </cell>
          <cell r="I9">
            <v>0.33073750000000002</v>
          </cell>
          <cell r="L9">
            <v>7.0972364295790735E-2</v>
          </cell>
          <cell r="M9">
            <v>7.5699364464321572E-2</v>
          </cell>
          <cell r="N9">
            <v>6.3812955503428775E-2</v>
          </cell>
          <cell r="O9">
            <v>3.5322279042408804E-2</v>
          </cell>
          <cell r="P9">
            <v>3.3664263329752572E-2</v>
          </cell>
          <cell r="Q9">
            <v>4.0508155846012223E-2</v>
          </cell>
          <cell r="R9">
            <v>4.3241890843536392E-2</v>
          </cell>
          <cell r="S9">
            <v>4.3118471810567757E-2</v>
          </cell>
          <cell r="T9" t="str">
            <v>Construction de maisons individuelles</v>
          </cell>
          <cell r="U9">
            <v>6.5916499999999822E-2</v>
          </cell>
          <cell r="V9">
            <v>-0.13567099999999999</v>
          </cell>
          <cell r="W9">
            <v>-0.258183</v>
          </cell>
          <cell r="X9">
            <v>-1.4633250000000042E-2</v>
          </cell>
          <cell r="Y9">
            <v>4.944975000000007E-2</v>
          </cell>
          <cell r="Z9">
            <v>7.8832499999999528E-3</v>
          </cell>
          <cell r="AA9">
            <v>-8.1457499999999516E-3</v>
          </cell>
          <cell r="AC9" t="str">
            <v>Construction de maisons individuelles</v>
          </cell>
          <cell r="AD9">
            <v>-1.1886408960892797E-2</v>
          </cell>
          <cell r="AE9">
            <v>-0.14755740896089278</v>
          </cell>
          <cell r="AF9">
            <v>-0.40574040896089281</v>
          </cell>
          <cell r="AG9">
            <v>-0.42037365896089285</v>
          </cell>
          <cell r="AH9">
            <v>-0.37092390896089278</v>
          </cell>
          <cell r="AI9">
            <v>-0.36304065896089283</v>
          </cell>
        </row>
        <row r="10">
          <cell r="A10" t="str">
            <v>Construction d'autres bâtiments</v>
          </cell>
          <cell r="B10">
            <v>1.7108202499999998</v>
          </cell>
          <cell r="C10">
            <v>1.7606225</v>
          </cell>
          <cell r="D10">
            <v>1.6296655</v>
          </cell>
          <cell r="E10">
            <v>1.5938312500000003</v>
          </cell>
          <cell r="F10">
            <v>1.5086439999999999</v>
          </cell>
          <cell r="G10">
            <v>1.2932807499999999</v>
          </cell>
          <cell r="H10">
            <v>1.1589480000000001</v>
          </cell>
          <cell r="I10">
            <v>1.1036732500000002</v>
          </cell>
          <cell r="L10">
            <v>0.19454714394743283</v>
          </cell>
          <cell r="M10">
            <v>0.19314603092090649</v>
          </cell>
          <cell r="N10">
            <v>0.1875902891624458</v>
          </cell>
          <cell r="O10">
            <v>0.19007727357874843</v>
          </cell>
          <cell r="P10">
            <v>0.18038481190072198</v>
          </cell>
          <cell r="Q10">
            <v>0.15827316668775701</v>
          </cell>
          <cell r="R10">
            <v>0.14788309221342402</v>
          </cell>
          <cell r="S10">
            <v>0.14388662887698767</v>
          </cell>
          <cell r="T10" t="str">
            <v>Construction d'autres bâtiments</v>
          </cell>
          <cell r="U10">
            <v>4.9802250000000159E-2</v>
          </cell>
          <cell r="V10">
            <v>-0.13095699999999999</v>
          </cell>
          <cell r="W10">
            <v>-3.5834249999999734E-2</v>
          </cell>
          <cell r="X10">
            <v>-8.5187250000000381E-2</v>
          </cell>
          <cell r="Y10">
            <v>-0.21536325000000001</v>
          </cell>
          <cell r="Z10">
            <v>-0.13433274999999978</v>
          </cell>
          <cell r="AA10">
            <v>-5.5274749999999928E-2</v>
          </cell>
          <cell r="AC10" t="str">
            <v>Construction d'autres bâtiments</v>
          </cell>
          <cell r="AD10">
            <v>-5.5557417584606861E-3</v>
          </cell>
          <cell r="AE10">
            <v>-0.13651274175846068</v>
          </cell>
          <cell r="AF10">
            <v>-0.17234699175846041</v>
          </cell>
          <cell r="AG10">
            <v>-0.25753424175846079</v>
          </cell>
          <cell r="AH10">
            <v>-0.4728974917584608</v>
          </cell>
          <cell r="AI10">
            <v>-0.60723024175846052</v>
          </cell>
        </row>
        <row r="11">
          <cell r="A11" t="str">
            <v>Géne civil</v>
          </cell>
          <cell r="B11">
            <v>1.11327825</v>
          </cell>
          <cell r="C11">
            <v>1.3169777499999999</v>
          </cell>
          <cell r="D11">
            <v>1.4029575000000001</v>
          </cell>
          <cell r="E11">
            <v>1.4818490000000002</v>
          </cell>
          <cell r="F11">
            <v>1.48536975</v>
          </cell>
          <cell r="G11">
            <v>1.4676237500000002</v>
          </cell>
          <cell r="H11">
            <v>1.3706950000000002</v>
          </cell>
          <cell r="I11">
            <v>1.3493992499999998</v>
          </cell>
          <cell r="L11">
            <v>0.12659722957820738</v>
          </cell>
          <cell r="M11">
            <v>0.14447675479760472</v>
          </cell>
          <cell r="N11">
            <v>0.16149400174920686</v>
          </cell>
          <cell r="O11">
            <v>0.17672248412458647</v>
          </cell>
          <cell r="P11">
            <v>0.17760196769865685</v>
          </cell>
          <cell r="Q11">
            <v>0.17960946099186975</v>
          </cell>
          <cell r="R11">
            <v>0.17490225194010367</v>
          </cell>
          <cell r="S11">
            <v>0.17592209387301488</v>
          </cell>
          <cell r="T11" t="str">
            <v>Géne civil</v>
          </cell>
          <cell r="U11">
            <v>0.20369949999999992</v>
          </cell>
          <cell r="V11">
            <v>8.5979750000000132E-2</v>
          </cell>
          <cell r="W11">
            <v>7.8891500000000114E-2</v>
          </cell>
          <cell r="X11">
            <v>3.5207499999998504E-3</v>
          </cell>
          <cell r="Y11">
            <v>-1.7745999999999817E-2</v>
          </cell>
          <cell r="Z11">
            <v>-9.6928750000000008E-2</v>
          </cell>
          <cell r="AA11">
            <v>-2.1295750000000391E-2</v>
          </cell>
          <cell r="AC11" t="str">
            <v>Géne civil</v>
          </cell>
          <cell r="AD11">
            <v>1.7017246951602144E-2</v>
          </cell>
          <cell r="AE11">
            <v>0.10299699695160228</v>
          </cell>
          <cell r="AF11">
            <v>0.18188849695160239</v>
          </cell>
          <cell r="AG11">
            <v>0.18540924695160224</v>
          </cell>
          <cell r="AH11">
            <v>0.16766324695160242</v>
          </cell>
          <cell r="AI11">
            <v>7.0734496951602416E-2</v>
          </cell>
        </row>
        <row r="12">
          <cell r="A12" t="str">
            <v>Travaux de construction spécialisés et divers</v>
          </cell>
          <cell r="B12">
            <v>5.3456399999999995</v>
          </cell>
          <cell r="C12">
            <v>5.3478615000000005</v>
          </cell>
          <cell r="D12">
            <v>5.1003764999999985</v>
          </cell>
          <cell r="E12">
            <v>5.0133114999999995</v>
          </cell>
          <cell r="F12">
            <v>5.0879117500000008</v>
          </cell>
          <cell r="G12">
            <v>5.0792894999999998</v>
          </cell>
          <cell r="H12">
            <v>4.968394</v>
          </cell>
          <cell r="I12">
            <v>4.8866265000000002</v>
          </cell>
          <cell r="L12">
            <v>0.60788326217856903</v>
          </cell>
          <cell r="M12">
            <v>0.5866778498171672</v>
          </cell>
          <cell r="N12">
            <v>0.58710275358491848</v>
          </cell>
          <cell r="O12">
            <v>0.59787796325425635</v>
          </cell>
          <cell r="P12">
            <v>0.60834895707086856</v>
          </cell>
          <cell r="Q12">
            <v>0.62160921647436107</v>
          </cell>
          <cell r="R12">
            <v>0.63397276500293587</v>
          </cell>
          <cell r="S12">
            <v>0.63707280543942968</v>
          </cell>
          <cell r="T12" t="str">
            <v>Travaux de construction spécialisés et divers</v>
          </cell>
          <cell r="U12">
            <v>2.2215000000009866E-3</v>
          </cell>
          <cell r="V12">
            <v>-0.24748500000000195</v>
          </cell>
          <cell r="W12">
            <v>-8.706499999999906E-2</v>
          </cell>
          <cell r="X12">
            <v>7.4600250000001367E-2</v>
          </cell>
          <cell r="Y12">
            <v>-8.6222500000010527E-3</v>
          </cell>
          <cell r="Z12">
            <v>-0.11089549999999981</v>
          </cell>
          <cell r="AA12">
            <v>-8.1767499999999771E-2</v>
          </cell>
          <cell r="AC12" t="str">
            <v>Travaux de construction spécialisés et divers</v>
          </cell>
          <cell r="AD12">
            <v>4.2490376775128347E-4</v>
          </cell>
          <cell r="AE12">
            <v>-0.24706009623225067</v>
          </cell>
          <cell r="AF12">
            <v>-0.33412509623224973</v>
          </cell>
          <cell r="AG12">
            <v>-0.25952484623224836</v>
          </cell>
          <cell r="AH12">
            <v>-0.26814709623224942</v>
          </cell>
          <cell r="AI12">
            <v>-0.37904259623224923</v>
          </cell>
        </row>
        <row r="16">
          <cell r="A16" t="str">
            <v>Démolition et préparation des sites</v>
          </cell>
          <cell r="B16">
            <v>2.2347957500000004</v>
          </cell>
          <cell r="C16">
            <v>2.3082934999999996</v>
          </cell>
          <cell r="D16">
            <v>2.2483612499999999</v>
          </cell>
          <cell r="E16">
            <v>2.1638337500000002</v>
          </cell>
          <cell r="F16">
            <v>2.1866592499999995</v>
          </cell>
          <cell r="G16">
            <v>2.3204975000000001</v>
          </cell>
          <cell r="H16">
            <v>2.2478805000000004</v>
          </cell>
          <cell r="I16">
            <v>2.1573732499999996</v>
          </cell>
          <cell r="L16">
            <v>0.41805953075777652</v>
          </cell>
          <cell r="M16">
            <v>0.43162925965827637</v>
          </cell>
          <cell r="N16">
            <v>0.44082260397835349</v>
          </cell>
          <cell r="O16">
            <v>0.43161765431890686</v>
          </cell>
          <cell r="P16">
            <v>0.42977538869458559</v>
          </cell>
          <cell r="Q16">
            <v>0.45685474316831126</v>
          </cell>
          <cell r="R16">
            <v>0.45243603868775312</v>
          </cell>
          <cell r="S16">
            <v>0.44148519433601063</v>
          </cell>
          <cell r="T16" t="str">
            <v>Démolition et préparation des sites</v>
          </cell>
          <cell r="U16">
            <v>7.349774999999914E-2</v>
          </cell>
          <cell r="V16">
            <v>-5.9932249999999687E-2</v>
          </cell>
          <cell r="W16">
            <v>-8.4527499999999645E-2</v>
          </cell>
          <cell r="X16">
            <v>2.2825499999999277E-2</v>
          </cell>
          <cell r="Y16">
            <v>0.1338382500000006</v>
          </cell>
          <cell r="Z16">
            <v>-7.261699999999971E-2</v>
          </cell>
          <cell r="AA16">
            <v>-9.0507250000000816E-2</v>
          </cell>
          <cell r="AC16" t="str">
            <v>Démolition et préparation des sites</v>
          </cell>
          <cell r="AD16">
            <v>7.349774999999914E-2</v>
          </cell>
          <cell r="AE16">
            <v>1.3565499999999453E-2</v>
          </cell>
          <cell r="AF16">
            <v>-7.0962000000000192E-2</v>
          </cell>
          <cell r="AG16">
            <v>-4.8136500000000915E-2</v>
          </cell>
          <cell r="AH16">
            <v>8.5701749999999688E-2</v>
          </cell>
          <cell r="AI16">
            <v>1.3084749999999978E-2</v>
          </cell>
          <cell r="AJ16">
            <v>-7.7422500000000838E-2</v>
          </cell>
        </row>
        <row r="17">
          <cell r="A17" t="str">
            <v xml:space="preserve">Installation électrique, plomberie et autres </v>
          </cell>
          <cell r="B17">
            <v>0.85770774999999999</v>
          </cell>
          <cell r="C17">
            <v>0.85902650000000003</v>
          </cell>
          <cell r="D17">
            <v>0.83537699999999993</v>
          </cell>
          <cell r="E17">
            <v>0.89091225000000007</v>
          </cell>
          <cell r="F17">
            <v>0.91288725000000015</v>
          </cell>
          <cell r="G17">
            <v>0.90785425000000008</v>
          </cell>
          <cell r="H17">
            <v>0.86724824999999994</v>
          </cell>
          <cell r="I17">
            <v>0.90280825000000009</v>
          </cell>
          <cell r="L17">
            <v>0.16044996483115212</v>
          </cell>
          <cell r="M17">
            <v>0.16062990786130119</v>
          </cell>
          <cell r="N17">
            <v>0.1637873204066406</v>
          </cell>
          <cell r="O17">
            <v>0.17770933443892328</v>
          </cell>
          <cell r="P17">
            <v>0.17942277595518435</v>
          </cell>
          <cell r="Q17">
            <v>0.17873646501149426</v>
          </cell>
          <cell r="R17">
            <v>0.17455303464258268</v>
          </cell>
          <cell r="S17">
            <v>0.18475081940475704</v>
          </cell>
          <cell r="T17" t="str">
            <v xml:space="preserve">Installation électrique, plomberie et autres </v>
          </cell>
          <cell r="U17">
            <v>1.3187500000000352E-3</v>
          </cell>
          <cell r="V17">
            <v>-2.3649500000000101E-2</v>
          </cell>
          <cell r="W17">
            <v>5.5535250000000147E-2</v>
          </cell>
          <cell r="X17">
            <v>2.1975000000000078E-2</v>
          </cell>
          <cell r="Y17">
            <v>-5.0330000000000652E-3</v>
          </cell>
          <cell r="Z17">
            <v>-4.0606000000000142E-2</v>
          </cell>
          <cell r="AA17">
            <v>3.5560000000000147E-2</v>
          </cell>
          <cell r="AC17" t="str">
            <v xml:space="preserve">Installation électrique, plomberie et autres </v>
          </cell>
          <cell r="AD17">
            <v>1.3187500000000352E-3</v>
          </cell>
          <cell r="AE17">
            <v>-2.2330750000000066E-2</v>
          </cell>
          <cell r="AF17">
            <v>3.3204500000000081E-2</v>
          </cell>
          <cell r="AG17">
            <v>5.5179500000000159E-2</v>
          </cell>
          <cell r="AH17">
            <v>5.0146500000000094E-2</v>
          </cell>
          <cell r="AI17">
            <v>9.5404999999999518E-3</v>
          </cell>
          <cell r="AJ17">
            <v>4.5100500000000099E-2</v>
          </cell>
        </row>
        <row r="18">
          <cell r="A18" t="str">
            <v>Finition</v>
          </cell>
          <cell r="B18">
            <v>0.87772024999999998</v>
          </cell>
          <cell r="C18">
            <v>0.86028250000000006</v>
          </cell>
          <cell r="D18">
            <v>0.77677775000000004</v>
          </cell>
          <cell r="E18">
            <v>0.77894050000000004</v>
          </cell>
          <cell r="F18">
            <v>0.80479449999999997</v>
          </cell>
          <cell r="G18">
            <v>0.72231624999999999</v>
          </cell>
          <cell r="H18">
            <v>0.72913699999999992</v>
          </cell>
          <cell r="I18">
            <v>0.71504925000000008</v>
          </cell>
          <cell r="L18">
            <v>0.16419366998151766</v>
          </cell>
          <cell r="M18">
            <v>0.16086476809468606</v>
          </cell>
          <cell r="N18">
            <v>0.15229811956038936</v>
          </cell>
          <cell r="O18">
            <v>0.15537444661078811</v>
          </cell>
          <cell r="P18">
            <v>0.15817776320511059</v>
          </cell>
          <cell r="Q18">
            <v>0.14220812773125061</v>
          </cell>
          <cell r="R18">
            <v>0.14675506813670572</v>
          </cell>
          <cell r="S18">
            <v>0.14632778871067803</v>
          </cell>
          <cell r="T18" t="str">
            <v>Finition</v>
          </cell>
          <cell r="U18">
            <v>-1.7437749999999919E-2</v>
          </cell>
          <cell r="V18">
            <v>-8.3504750000000016E-2</v>
          </cell>
          <cell r="W18">
            <v>2.1627499999999911E-3</v>
          </cell>
          <cell r="X18">
            <v>2.5853999999999933E-2</v>
          </cell>
          <cell r="Y18">
            <v>-8.2478249999999975E-2</v>
          </cell>
          <cell r="Z18">
            <v>6.820749999999931E-3</v>
          </cell>
          <cell r="AA18">
            <v>-1.4087749999999843E-2</v>
          </cell>
          <cell r="AC18" t="str">
            <v>Finition</v>
          </cell>
          <cell r="AD18">
            <v>-1.7437749999999919E-2</v>
          </cell>
          <cell r="AE18">
            <v>-0.10094249999999994</v>
          </cell>
          <cell r="AF18">
            <v>-9.8779749999999944E-2</v>
          </cell>
          <cell r="AG18">
            <v>-7.2925750000000011E-2</v>
          </cell>
          <cell r="AH18">
            <v>-0.15540399999999999</v>
          </cell>
          <cell r="AI18">
            <v>-0.14858325000000006</v>
          </cell>
          <cell r="AJ18">
            <v>-0.1626709999999999</v>
          </cell>
        </row>
        <row r="19">
          <cell r="A19" t="str">
            <v>Autres</v>
          </cell>
          <cell r="B19">
            <v>1.3754162499999993</v>
          </cell>
          <cell r="C19">
            <v>1.3202590000000007</v>
          </cell>
          <cell r="D19">
            <v>1.2398604999999989</v>
          </cell>
          <cell r="E19">
            <v>1.1796249999999993</v>
          </cell>
          <cell r="F19">
            <v>1.1835707500000012</v>
          </cell>
          <cell r="G19">
            <v>1.1286214999999995</v>
          </cell>
          <cell r="H19">
            <v>1.1241282499999998</v>
          </cell>
          <cell r="I19">
            <v>1.1113957500000005</v>
          </cell>
          <cell r="L19">
            <v>0.2572968344295537</v>
          </cell>
          <cell r="M19">
            <v>0.24687606438573637</v>
          </cell>
          <cell r="N19">
            <v>0.24309195605461661</v>
          </cell>
          <cell r="O19">
            <v>0.23529856463138174</v>
          </cell>
          <cell r="P19">
            <v>0.23262407214511946</v>
          </cell>
          <cell r="Q19">
            <v>0.22220066408894384</v>
          </cell>
          <cell r="R19">
            <v>0.22625585853295851</v>
          </cell>
          <cell r="S19">
            <v>0.22743619754855429</v>
          </cell>
          <cell r="T19" t="str">
            <v>Autres</v>
          </cell>
          <cell r="U19">
            <v>-5.5157249999998603E-2</v>
          </cell>
          <cell r="V19">
            <v>-8.0398500000001816E-2</v>
          </cell>
          <cell r="W19">
            <v>-6.0235499999999664E-2</v>
          </cell>
          <cell r="X19">
            <v>3.9457500000019685E-3</v>
          </cell>
          <cell r="Y19">
            <v>-5.4949250000001726E-2</v>
          </cell>
          <cell r="Z19">
            <v>-4.4932499999996711E-3</v>
          </cell>
          <cell r="AA19">
            <v>-1.2732499999999369E-2</v>
          </cell>
          <cell r="AC19" t="str">
            <v>Autres</v>
          </cell>
          <cell r="AD19">
            <v>-5.5157249999998603E-2</v>
          </cell>
          <cell r="AE19">
            <v>-0.13555575000000042</v>
          </cell>
          <cell r="AF19">
            <v>-0.19579125000000008</v>
          </cell>
          <cell r="AG19">
            <v>-0.19184549999999811</v>
          </cell>
          <cell r="AH19">
            <v>-0.24679474999999984</v>
          </cell>
          <cell r="AI19">
            <v>-0.25128799999999951</v>
          </cell>
          <cell r="AJ19">
            <v>-0.26402049999999888</v>
          </cell>
        </row>
        <row r="20">
          <cell r="A20" t="str">
            <v>Travaux de construction spécialisés et divers</v>
          </cell>
          <cell r="B20">
            <v>5.3456399999999995</v>
          </cell>
          <cell r="C20">
            <v>5.3478615000000005</v>
          </cell>
          <cell r="D20">
            <v>5.1003764999999985</v>
          </cell>
          <cell r="E20">
            <v>5.0133114999999995</v>
          </cell>
          <cell r="F20">
            <v>5.0879117500000008</v>
          </cell>
          <cell r="G20">
            <v>5.0792894999999998</v>
          </cell>
          <cell r="H20">
            <v>4.968394</v>
          </cell>
          <cell r="I20">
            <v>4.8866265000000002</v>
          </cell>
          <cell r="T20" t="str">
            <v>Travaux de construction spécialisés et divers</v>
          </cell>
          <cell r="U20">
            <v>2.2215000000009866E-3</v>
          </cell>
          <cell r="V20">
            <v>-0.24748500000000195</v>
          </cell>
          <cell r="W20">
            <v>-8.706499999999906E-2</v>
          </cell>
          <cell r="X20">
            <v>7.4600250000001367E-2</v>
          </cell>
          <cell r="Y20">
            <v>-8.6222500000010527E-3</v>
          </cell>
          <cell r="Z20">
            <v>-0.11089549999999981</v>
          </cell>
          <cell r="AA20">
            <v>-8.1767499999999771E-2</v>
          </cell>
          <cell r="AC20" t="str">
            <v>Travaux de construction spécialisés et divers</v>
          </cell>
          <cell r="AD20">
            <v>2.2215000000009866E-3</v>
          </cell>
          <cell r="AE20">
            <v>-0.24526350000000097</v>
          </cell>
          <cell r="AF20">
            <v>-0.33232850000000003</v>
          </cell>
          <cell r="AG20">
            <v>-0.25772824999999866</v>
          </cell>
          <cell r="AH20">
            <v>-0.26635049999999971</v>
          </cell>
          <cell r="AI20">
            <v>-0.37724599999999953</v>
          </cell>
          <cell r="AJ20">
            <v>-0.4590134999999993</v>
          </cell>
        </row>
        <row r="22">
          <cell r="A22" t="str">
            <v>Ventes de ciment, KT</v>
          </cell>
          <cell r="B22">
            <v>161.23581300000001</v>
          </cell>
          <cell r="C22">
            <v>147.76079299999998</v>
          </cell>
          <cell r="D22">
            <v>124.95628600000001</v>
          </cell>
          <cell r="E22">
            <v>119.27873999999998</v>
          </cell>
          <cell r="F22">
            <v>106.49239800000001</v>
          </cell>
          <cell r="G22">
            <v>113.95399999999999</v>
          </cell>
          <cell r="H22">
            <v>111.803</v>
          </cell>
          <cell r="I22">
            <v>104.39100000000001</v>
          </cell>
        </row>
        <row r="25">
          <cell r="B25">
            <v>1995</v>
          </cell>
          <cell r="C25" t="str">
            <v>Fév.</v>
          </cell>
          <cell r="D25" t="str">
            <v>Mars</v>
          </cell>
          <cell r="E25" t="str">
            <v>Avr.</v>
          </cell>
          <cell r="F25" t="str">
            <v>Mai</v>
          </cell>
          <cell r="G25" t="str">
            <v>Juin</v>
          </cell>
          <cell r="H25" t="str">
            <v>Juil.</v>
          </cell>
          <cell r="I25" t="str">
            <v>Août</v>
          </cell>
          <cell r="J25" t="str">
            <v>Sept.</v>
          </cell>
          <cell r="K25" t="str">
            <v>Oct.</v>
          </cell>
          <cell r="L25" t="str">
            <v>Nov.</v>
          </cell>
          <cell r="M25" t="str">
            <v>Déc.</v>
          </cell>
          <cell r="N25">
            <v>1996</v>
          </cell>
          <cell r="O25" t="str">
            <v>Fév.</v>
          </cell>
          <cell r="P25" t="str">
            <v>Mars</v>
          </cell>
          <cell r="Q25" t="str">
            <v>Avr.</v>
          </cell>
          <cell r="R25" t="str">
            <v>Mai</v>
          </cell>
          <cell r="S25" t="str">
            <v>Juin</v>
          </cell>
          <cell r="T25" t="str">
            <v>Juil.</v>
          </cell>
          <cell r="U25" t="str">
            <v>Août</v>
          </cell>
          <cell r="V25" t="str">
            <v>Sept.</v>
          </cell>
          <cell r="W25" t="str">
            <v>Oct.</v>
          </cell>
          <cell r="X25" t="str">
            <v>Nov.</v>
          </cell>
          <cell r="Y25" t="str">
            <v>Déc.</v>
          </cell>
          <cell r="Z25">
            <v>1997</v>
          </cell>
          <cell r="AA25" t="str">
            <v>Fév.</v>
          </cell>
          <cell r="AB25" t="str">
            <v>Mars</v>
          </cell>
          <cell r="AC25" t="str">
            <v>Avr.</v>
          </cell>
          <cell r="AD25" t="str">
            <v>Mai</v>
          </cell>
          <cell r="AE25" t="str">
            <v>Juin</v>
          </cell>
          <cell r="AF25" t="str">
            <v>Juil.</v>
          </cell>
          <cell r="AG25" t="str">
            <v>Août</v>
          </cell>
          <cell r="AH25" t="str">
            <v>Sept.</v>
          </cell>
          <cell r="AI25" t="str">
            <v>Oct.</v>
          </cell>
          <cell r="AJ25" t="str">
            <v>Nov.</v>
          </cell>
          <cell r="AK25" t="str">
            <v>Déc.</v>
          </cell>
          <cell r="AL25">
            <v>1998</v>
          </cell>
          <cell r="AM25" t="str">
            <v>Fév.</v>
          </cell>
          <cell r="AN25" t="str">
            <v>Mars</v>
          </cell>
          <cell r="AO25" t="str">
            <v>Avr.</v>
          </cell>
          <cell r="AP25" t="str">
            <v>Mai</v>
          </cell>
          <cell r="AQ25" t="str">
            <v>Juin</v>
          </cell>
          <cell r="AR25" t="str">
            <v>Juil.</v>
          </cell>
          <cell r="AS25" t="str">
            <v>Août</v>
          </cell>
          <cell r="AT25" t="str">
            <v>Sept.</v>
          </cell>
          <cell r="AU25" t="str">
            <v>Oct.</v>
          </cell>
          <cell r="AV25" t="str">
            <v>Nov.</v>
          </cell>
          <cell r="AW25" t="str">
            <v>Déc.</v>
          </cell>
          <cell r="AX25">
            <v>1999</v>
          </cell>
          <cell r="AY25" t="str">
            <v>Fév.</v>
          </cell>
          <cell r="AZ25" t="str">
            <v>Mars</v>
          </cell>
          <cell r="BA25" t="str">
            <v>Avr.</v>
          </cell>
          <cell r="BB25" t="str">
            <v>Mai</v>
          </cell>
          <cell r="BC25" t="str">
            <v>Juin</v>
          </cell>
          <cell r="BD25" t="str">
            <v>Juil.</v>
          </cell>
          <cell r="BE25" t="str">
            <v>Août</v>
          </cell>
          <cell r="BF25" t="str">
            <v>Sept.</v>
          </cell>
          <cell r="BG25" t="str">
            <v>Oct.</v>
          </cell>
          <cell r="BH25" t="str">
            <v>Nov.</v>
          </cell>
          <cell r="BI25" t="str">
            <v>Déc.</v>
          </cell>
          <cell r="BJ25">
            <v>2000</v>
          </cell>
          <cell r="BK25" t="str">
            <v>Fév.</v>
          </cell>
          <cell r="BL25" t="str">
            <v>Mars</v>
          </cell>
          <cell r="BM25" t="str">
            <v>Avr.</v>
          </cell>
          <cell r="BN25" t="str">
            <v>Mai</v>
          </cell>
          <cell r="BO25" t="str">
            <v>Juin</v>
          </cell>
          <cell r="BP25" t="str">
            <v>Juil.</v>
          </cell>
          <cell r="BQ25" t="str">
            <v>Août</v>
          </cell>
          <cell r="BR25" t="str">
            <v>Sept.</v>
          </cell>
          <cell r="BS25" t="str">
            <v>Oct.</v>
          </cell>
          <cell r="BT25" t="str">
            <v>Nov.</v>
          </cell>
          <cell r="BU25" t="str">
            <v>Déc.</v>
          </cell>
          <cell r="BV25">
            <v>2001</v>
          </cell>
          <cell r="BW25" t="str">
            <v>Fév.</v>
          </cell>
          <cell r="BX25" t="str">
            <v>Mars</v>
          </cell>
          <cell r="BY25" t="str">
            <v>Avr.</v>
          </cell>
          <cell r="BZ25" t="str">
            <v>Mai</v>
          </cell>
          <cell r="CA25" t="str">
            <v>Juin</v>
          </cell>
          <cell r="CB25" t="str">
            <v>Juil.</v>
          </cell>
          <cell r="CC25" t="str">
            <v>Août</v>
          </cell>
          <cell r="CD25" t="str">
            <v>Sept.</v>
          </cell>
          <cell r="CE25" t="str">
            <v>Oct.</v>
          </cell>
          <cell r="CF25" t="str">
            <v>Nov.</v>
          </cell>
          <cell r="CG25" t="str">
            <v>Déc.</v>
          </cell>
          <cell r="CH25">
            <v>2002</v>
          </cell>
          <cell r="CI25" t="str">
            <v>Fév.</v>
          </cell>
          <cell r="CJ25" t="str">
            <v>Mars</v>
          </cell>
          <cell r="CK25" t="str">
            <v>Avr.</v>
          </cell>
          <cell r="CL25" t="str">
            <v>Mai</v>
          </cell>
          <cell r="CM25" t="str">
            <v>Juin</v>
          </cell>
          <cell r="CN25" t="str">
            <v>Juil.</v>
          </cell>
          <cell r="CO25" t="str">
            <v>Août</v>
          </cell>
          <cell r="CP25" t="str">
            <v>Sept.</v>
          </cell>
          <cell r="CQ25" t="str">
            <v>Oct.</v>
          </cell>
          <cell r="CR25" t="str">
            <v>Nov.</v>
          </cell>
          <cell r="CS25" t="str">
            <v>Déc.</v>
          </cell>
          <cell r="CT25">
            <v>2003</v>
          </cell>
          <cell r="CU25" t="str">
            <v>Fév.</v>
          </cell>
          <cell r="CV25" t="str">
            <v>Mars</v>
          </cell>
          <cell r="CW25" t="str">
            <v>Avr.</v>
          </cell>
          <cell r="CX25" t="str">
            <v>Mai</v>
          </cell>
          <cell r="CY25" t="str">
            <v>Juin</v>
          </cell>
          <cell r="CZ25" t="str">
            <v>Juil.</v>
          </cell>
          <cell r="DA25" t="str">
            <v>Août</v>
          </cell>
          <cell r="DB25" t="str">
            <v>Sept.</v>
          </cell>
          <cell r="DC25" t="str">
            <v>Oct.</v>
          </cell>
          <cell r="DD25" t="str">
            <v>Nov.</v>
          </cell>
          <cell r="DE25" t="str">
            <v>Déc.</v>
          </cell>
          <cell r="DF25">
            <v>2004</v>
          </cell>
          <cell r="DG25" t="str">
            <v>Fév.</v>
          </cell>
          <cell r="DH25" t="str">
            <v>Mars</v>
          </cell>
          <cell r="DI25" t="str">
            <v>Avr.</v>
          </cell>
          <cell r="DJ25" t="str">
            <v>Mai</v>
          </cell>
          <cell r="DK25" t="str">
            <v>Juin</v>
          </cell>
          <cell r="DL25" t="str">
            <v>Juil.</v>
          </cell>
          <cell r="DM25" t="str">
            <v>Août</v>
          </cell>
          <cell r="DN25" t="str">
            <v>Sept.</v>
          </cell>
          <cell r="DO25" t="str">
            <v>Oct.</v>
          </cell>
          <cell r="DP25" t="str">
            <v>Nov.</v>
          </cell>
          <cell r="DQ25" t="str">
            <v>Déc.</v>
          </cell>
          <cell r="DR25">
            <v>2005</v>
          </cell>
          <cell r="DS25" t="str">
            <v>Fév.</v>
          </cell>
          <cell r="DT25" t="str">
            <v>Mars</v>
          </cell>
          <cell r="DU25" t="str">
            <v>Avril</v>
          </cell>
          <cell r="DV25" t="str">
            <v>Mai</v>
          </cell>
          <cell r="DW25" t="str">
            <v>Juin</v>
          </cell>
          <cell r="DX25" t="str">
            <v>Juil.</v>
          </cell>
          <cell r="DY25" t="str">
            <v>Août</v>
          </cell>
          <cell r="DZ25" t="str">
            <v>Sept.</v>
          </cell>
          <cell r="EA25" t="str">
            <v>Oct.</v>
          </cell>
          <cell r="EB25" t="str">
            <v>Nov.</v>
          </cell>
          <cell r="EC25" t="str">
            <v>Déc.</v>
          </cell>
          <cell r="ED25">
            <v>2006</v>
          </cell>
          <cell r="EE25" t="str">
            <v>Fév.</v>
          </cell>
          <cell r="EF25" t="str">
            <v>Mars</v>
          </cell>
          <cell r="EG25" t="str">
            <v>Avril</v>
          </cell>
          <cell r="EH25" t="str">
            <v>Mai</v>
          </cell>
          <cell r="EI25" t="str">
            <v>Juin</v>
          </cell>
          <cell r="EJ25" t="str">
            <v>Juil.</v>
          </cell>
          <cell r="EK25" t="str">
            <v>Août</v>
          </cell>
          <cell r="EL25" t="str">
            <v>Sept.</v>
          </cell>
          <cell r="EM25" t="str">
            <v>Oct</v>
          </cell>
          <cell r="EN25" t="str">
            <v>Nov</v>
          </cell>
          <cell r="EO25" t="str">
            <v>Déc</v>
          </cell>
          <cell r="EP25">
            <v>2007</v>
          </cell>
          <cell r="EQ25" t="str">
            <v>Fév.</v>
          </cell>
          <cell r="ER25" t="str">
            <v>Mars</v>
          </cell>
          <cell r="ES25" t="str">
            <v>Avril</v>
          </cell>
          <cell r="ET25" t="str">
            <v>Mai</v>
          </cell>
          <cell r="EU25" t="str">
            <v>Juin</v>
          </cell>
          <cell r="EV25" t="str">
            <v>Juil.</v>
          </cell>
          <cell r="EW25" t="str">
            <v>Août</v>
          </cell>
          <cell r="EX25" t="str">
            <v>Sept.</v>
          </cell>
          <cell r="EY25" t="str">
            <v>Oct</v>
          </cell>
          <cell r="EZ25" t="str">
            <v>Nov</v>
          </cell>
          <cell r="FA25" t="str">
            <v>Déc</v>
          </cell>
          <cell r="FB25">
            <v>2008</v>
          </cell>
          <cell r="FC25" t="str">
            <v>Fév.</v>
          </cell>
          <cell r="FD25" t="str">
            <v>Mars</v>
          </cell>
          <cell r="FE25" t="str">
            <v>Avril</v>
          </cell>
          <cell r="FF25" t="str">
            <v>Mai</v>
          </cell>
          <cell r="FG25" t="str">
            <v>Juin</v>
          </cell>
          <cell r="FH25" t="str">
            <v>Juil.</v>
          </cell>
          <cell r="FI25" t="str">
            <v>Août</v>
          </cell>
          <cell r="FJ25" t="str">
            <v>Sept.</v>
          </cell>
          <cell r="FK25" t="str">
            <v>Oct</v>
          </cell>
          <cell r="FL25" t="str">
            <v>Nov</v>
          </cell>
          <cell r="FM25" t="str">
            <v>Déc</v>
          </cell>
          <cell r="FN25">
            <v>2009</v>
          </cell>
          <cell r="FO25" t="str">
            <v>Fév.</v>
          </cell>
          <cell r="FP25" t="str">
            <v>Mars</v>
          </cell>
          <cell r="FQ25" t="str">
            <v>Avril</v>
          </cell>
          <cell r="FR25" t="str">
            <v>Mai</v>
          </cell>
          <cell r="FS25" t="str">
            <v>Juin</v>
          </cell>
          <cell r="FT25" t="str">
            <v>Juil.</v>
          </cell>
          <cell r="FU25" t="str">
            <v>Août</v>
          </cell>
          <cell r="FV25" t="str">
            <v>Sept.</v>
          </cell>
          <cell r="FW25" t="str">
            <v>Oct</v>
          </cell>
          <cell r="FX25" t="str">
            <v>Nov</v>
          </cell>
          <cell r="FY25" t="str">
            <v>Déc</v>
          </cell>
          <cell r="FZ25">
            <v>2010</v>
          </cell>
          <cell r="GA25" t="str">
            <v>Fév.</v>
          </cell>
          <cell r="GB25" t="str">
            <v>Mars</v>
          </cell>
          <cell r="GC25" t="str">
            <v>Avril</v>
          </cell>
          <cell r="GD25" t="str">
            <v>Mai</v>
          </cell>
          <cell r="GE25" t="str">
            <v>Juin</v>
          </cell>
          <cell r="GF25" t="str">
            <v>Juil.</v>
          </cell>
          <cell r="GG25" t="str">
            <v>Août</v>
          </cell>
          <cell r="GH25" t="str">
            <v>Sept.</v>
          </cell>
          <cell r="GI25" t="str">
            <v>Oct</v>
          </cell>
          <cell r="GJ25" t="str">
            <v>Nov</v>
          </cell>
          <cell r="GK25" t="str">
            <v>Déc</v>
          </cell>
          <cell r="GL25">
            <v>2011</v>
          </cell>
          <cell r="GM25" t="str">
            <v>Fév.</v>
          </cell>
          <cell r="GN25" t="str">
            <v>Mars</v>
          </cell>
          <cell r="GO25" t="str">
            <v>Avril</v>
          </cell>
          <cell r="GP25" t="str">
            <v>Mai</v>
          </cell>
          <cell r="GQ25" t="str">
            <v>Juin</v>
          </cell>
          <cell r="GR25" t="str">
            <v>Juil.</v>
          </cell>
          <cell r="GS25" t="str">
            <v>Août</v>
          </cell>
          <cell r="GT25" t="str">
            <v>Sept.</v>
          </cell>
          <cell r="GU25" t="str">
            <v>Oct</v>
          </cell>
          <cell r="GV25" t="str">
            <v>Nov</v>
          </cell>
          <cell r="GW25" t="str">
            <v>Déc</v>
          </cell>
          <cell r="GX25">
            <v>2012</v>
          </cell>
          <cell r="GY25" t="str">
            <v>Fév.</v>
          </cell>
          <cell r="GZ25" t="str">
            <v>Mars</v>
          </cell>
          <cell r="HA25" t="str">
            <v>Avril</v>
          </cell>
          <cell r="HB25" t="str">
            <v>Mai</v>
          </cell>
          <cell r="HC25" t="str">
            <v>Juin</v>
          </cell>
          <cell r="HD25" t="str">
            <v>Juil.</v>
          </cell>
          <cell r="HE25" t="str">
            <v>Août</v>
          </cell>
          <cell r="HF25" t="str">
            <v>Sept.</v>
          </cell>
          <cell r="HG25" t="str">
            <v>Oct</v>
          </cell>
          <cell r="HH25" t="str">
            <v>Nov</v>
          </cell>
          <cell r="HI25" t="str">
            <v>Déc</v>
          </cell>
          <cell r="HJ25">
            <v>2013</v>
          </cell>
          <cell r="HK25" t="str">
            <v>Fév.</v>
          </cell>
          <cell r="HL25" t="str">
            <v>Mars</v>
          </cell>
          <cell r="HM25" t="str">
            <v>Avril</v>
          </cell>
          <cell r="HN25" t="str">
            <v>Mai</v>
          </cell>
          <cell r="HO25" t="str">
            <v>Juin</v>
          </cell>
          <cell r="HP25" t="str">
            <v>Juil.</v>
          </cell>
          <cell r="HQ25" t="str">
            <v>Août</v>
          </cell>
          <cell r="HR25" t="str">
            <v>Sept.</v>
          </cell>
          <cell r="HS25" t="str">
            <v>Oct</v>
          </cell>
          <cell r="HT25" t="str">
            <v>Nov</v>
          </cell>
          <cell r="HU25" t="str">
            <v>Déc</v>
          </cell>
          <cell r="HV25">
            <v>2014</v>
          </cell>
          <cell r="HW25" t="str">
            <v>Fév.</v>
          </cell>
          <cell r="HX25" t="str">
            <v>Mars</v>
          </cell>
          <cell r="HY25" t="str">
            <v>Avril</v>
          </cell>
          <cell r="HZ25" t="str">
            <v>Mai</v>
          </cell>
          <cell r="IA25" t="str">
            <v>Juin</v>
          </cell>
          <cell r="IB25" t="str">
            <v>Juil.</v>
          </cell>
          <cell r="IC25" t="str">
            <v>Août</v>
          </cell>
          <cell r="ID25" t="str">
            <v>Sept.</v>
          </cell>
          <cell r="IE25" t="str">
            <v>Oct</v>
          </cell>
          <cell r="IF25" t="str">
            <v>Nov</v>
          </cell>
          <cell r="IG25" t="str">
            <v>Déc</v>
          </cell>
          <cell r="IH25">
            <v>2015</v>
          </cell>
          <cell r="II25" t="str">
            <v>Fév.</v>
          </cell>
          <cell r="IJ25" t="str">
            <v>Mars</v>
          </cell>
          <cell r="IK25" t="str">
            <v>Avril</v>
          </cell>
          <cell r="IL25" t="str">
            <v>Mai</v>
          </cell>
          <cell r="IM25" t="str">
            <v>Juin</v>
          </cell>
          <cell r="IN25" t="str">
            <v>Juil.</v>
          </cell>
          <cell r="IO25" t="str">
            <v>Août</v>
          </cell>
          <cell r="IP25" t="str">
            <v>Sept.</v>
          </cell>
          <cell r="IQ25" t="str">
            <v>Oct</v>
          </cell>
          <cell r="IR25" t="str">
            <v>Nov</v>
          </cell>
          <cell r="IS25" t="str">
            <v>Déc</v>
          </cell>
          <cell r="IT25">
            <v>2016</v>
          </cell>
          <cell r="IU25" t="str">
            <v>Fév.</v>
          </cell>
          <cell r="IV25" t="str">
            <v>Mars</v>
          </cell>
          <cell r="IW25" t="str">
            <v>Avril</v>
          </cell>
          <cell r="IX25" t="str">
            <v>Mai</v>
          </cell>
          <cell r="IY25" t="str">
            <v>Juin</v>
          </cell>
          <cell r="IZ25" t="str">
            <v>Juil.</v>
          </cell>
          <cell r="JA25" t="str">
            <v>Août</v>
          </cell>
          <cell r="JB25" t="str">
            <v>Sept.</v>
          </cell>
          <cell r="JC25" t="str">
            <v>Oct</v>
          </cell>
          <cell r="JD25" t="str">
            <v>Nov</v>
          </cell>
          <cell r="JE25" t="str">
            <v>Déc</v>
          </cell>
          <cell r="JF25">
            <v>2017</v>
          </cell>
          <cell r="JG25" t="str">
            <v>Fév.</v>
          </cell>
          <cell r="JH25" t="str">
            <v>Mars</v>
          </cell>
          <cell r="JI25" t="str">
            <v>Avril</v>
          </cell>
          <cell r="JJ25" t="str">
            <v>Mai</v>
          </cell>
          <cell r="JK25" t="str">
            <v>Juin</v>
          </cell>
          <cell r="JL25" t="str">
            <v>Juil.</v>
          </cell>
          <cell r="JM25" t="str">
            <v>Août</v>
          </cell>
          <cell r="JN25" t="str">
            <v>Sept.</v>
          </cell>
          <cell r="JO25" t="str">
            <v>Oct</v>
          </cell>
          <cell r="JP25" t="str">
            <v>Nov</v>
          </cell>
          <cell r="JQ25" t="str">
            <v>Déc</v>
          </cell>
          <cell r="JR25">
            <v>2018</v>
          </cell>
          <cell r="JS25" t="str">
            <v>Fév.</v>
          </cell>
          <cell r="JT25" t="str">
            <v>Mars</v>
          </cell>
          <cell r="JU25" t="str">
            <v>Avril</v>
          </cell>
        </row>
        <row r="26">
          <cell r="A26" t="str">
            <v>Ventes mensuelles en tendance annuelle</v>
          </cell>
          <cell r="B26">
            <v>97.757639999999981</v>
          </cell>
          <cell r="C26">
            <v>101.80111199999999</v>
          </cell>
          <cell r="D26">
            <v>108.790536</v>
          </cell>
          <cell r="E26">
            <v>91.544232000000008</v>
          </cell>
          <cell r="F26">
            <v>98.163360000000011</v>
          </cell>
          <cell r="G26">
            <v>103.86058799999999</v>
          </cell>
          <cell r="H26">
            <v>93.496319999999997</v>
          </cell>
          <cell r="I26">
            <v>105.51913200000001</v>
          </cell>
          <cell r="J26">
            <v>99.043716000000003</v>
          </cell>
          <cell r="K26">
            <v>104.59248000000001</v>
          </cell>
          <cell r="L26">
            <v>104.72928</v>
          </cell>
          <cell r="M26">
            <v>76.878600000000006</v>
          </cell>
          <cell r="N26">
            <v>92.772000000000006</v>
          </cell>
          <cell r="O26">
            <v>102.157296</v>
          </cell>
          <cell r="P26">
            <v>71.471928000000005</v>
          </cell>
          <cell r="Q26">
            <v>92.746200000000016</v>
          </cell>
          <cell r="R26">
            <v>88.763999999999996</v>
          </cell>
          <cell r="S26">
            <v>92.345952000000011</v>
          </cell>
          <cell r="T26">
            <v>96.603588000000002</v>
          </cell>
          <cell r="U26">
            <v>85.469664000000009</v>
          </cell>
          <cell r="V26">
            <v>86.536727999999997</v>
          </cell>
          <cell r="W26">
            <v>101.56356</v>
          </cell>
          <cell r="X26">
            <v>92.17459199999999</v>
          </cell>
          <cell r="Y26">
            <v>70.676952</v>
          </cell>
          <cell r="Z26">
            <v>72.869520000000009</v>
          </cell>
          <cell r="AA26">
            <v>83.960556000000011</v>
          </cell>
          <cell r="AB26">
            <v>80.613780000000006</v>
          </cell>
          <cell r="AC26">
            <v>88.18452000000002</v>
          </cell>
          <cell r="AD26">
            <v>77.710859999999997</v>
          </cell>
          <cell r="AE26">
            <v>83.789051999999998</v>
          </cell>
          <cell r="AF26">
            <v>79.856472000000011</v>
          </cell>
          <cell r="AG26">
            <v>88.417823999999996</v>
          </cell>
          <cell r="AH26">
            <v>87.964776000000001</v>
          </cell>
          <cell r="AI26">
            <v>98.100959999999986</v>
          </cell>
          <cell r="AJ26">
            <v>85.930308000000011</v>
          </cell>
          <cell r="AK26">
            <v>79.334760000000003</v>
          </cell>
          <cell r="AL26">
            <v>86.868707999999998</v>
          </cell>
          <cell r="AM26">
            <v>83.441399999999987</v>
          </cell>
          <cell r="AN26">
            <v>89.648520000000019</v>
          </cell>
          <cell r="AO26">
            <v>92.163816000000011</v>
          </cell>
          <cell r="AP26">
            <v>77.689487999999997</v>
          </cell>
          <cell r="AQ26">
            <v>91.676880000000011</v>
          </cell>
          <cell r="AR26">
            <v>102.33948000000001</v>
          </cell>
          <cell r="AS26">
            <v>92.820048</v>
          </cell>
          <cell r="AT26">
            <v>93.090816000000004</v>
          </cell>
          <cell r="AU26">
            <v>100.666152</v>
          </cell>
          <cell r="AV26">
            <v>80.903507999999988</v>
          </cell>
          <cell r="AW26">
            <v>80.559035999999992</v>
          </cell>
          <cell r="AX26">
            <v>81.572879999999998</v>
          </cell>
          <cell r="AY26">
            <v>85.341707999999997</v>
          </cell>
          <cell r="AZ26">
            <v>108.24248399999999</v>
          </cell>
          <cell r="BA26">
            <v>100.96700400000002</v>
          </cell>
          <cell r="BB26">
            <v>85.996139999999997</v>
          </cell>
          <cell r="BC26">
            <v>105.052848</v>
          </cell>
          <cell r="BD26">
            <v>89.502683999999988</v>
          </cell>
          <cell r="BE26">
            <v>93.374760000000009</v>
          </cell>
          <cell r="BF26">
            <v>92.862144000000001</v>
          </cell>
          <cell r="BG26">
            <v>102.37852799999999</v>
          </cell>
          <cell r="BH26">
            <v>90.451739999999987</v>
          </cell>
          <cell r="BI26">
            <v>81.197112000000004</v>
          </cell>
          <cell r="BJ26">
            <v>92.698595999999995</v>
          </cell>
          <cell r="BK26">
            <v>85.535135999999994</v>
          </cell>
          <cell r="BL26">
            <v>95.627352000000002</v>
          </cell>
          <cell r="BM26">
            <v>81.994008000000008</v>
          </cell>
          <cell r="BN26">
            <v>79.339200000000005</v>
          </cell>
          <cell r="BO26">
            <v>95.314512000000008</v>
          </cell>
          <cell r="BP26">
            <v>97.521360000000016</v>
          </cell>
          <cell r="BQ26">
            <v>100.90921199999998</v>
          </cell>
          <cell r="BR26">
            <v>105.40383600000001</v>
          </cell>
          <cell r="BS26">
            <v>105.339192</v>
          </cell>
          <cell r="BT26">
            <v>102.33058799999999</v>
          </cell>
          <cell r="BU26">
            <v>85.797719999999998</v>
          </cell>
          <cell r="BV26">
            <v>89.512271999999982</v>
          </cell>
          <cell r="BW26">
            <v>85.677924000000004</v>
          </cell>
          <cell r="BX26">
            <v>97.601783999999995</v>
          </cell>
          <cell r="BY26">
            <v>81.543840000000003</v>
          </cell>
          <cell r="BZ26">
            <v>99.859307999999999</v>
          </cell>
          <cell r="CA26">
            <v>105.79269599999999</v>
          </cell>
          <cell r="CB26">
            <v>94.211591999999996</v>
          </cell>
          <cell r="CC26">
            <v>105.37795200000002</v>
          </cell>
          <cell r="CD26">
            <v>95.945040000000006</v>
          </cell>
          <cell r="CE26">
            <v>100.39629600000001</v>
          </cell>
          <cell r="CF26">
            <v>90.765599999999992</v>
          </cell>
          <cell r="CG26">
            <v>72.287616000000014</v>
          </cell>
          <cell r="CH26">
            <v>85.048187999999996</v>
          </cell>
          <cell r="CI26">
            <v>81.762036000000009</v>
          </cell>
          <cell r="CJ26">
            <v>91.328795999999997</v>
          </cell>
          <cell r="CK26">
            <v>91.425612000000015</v>
          </cell>
          <cell r="CL26">
            <v>95.318435999999991</v>
          </cell>
          <cell r="CM26">
            <v>97.002420000000001</v>
          </cell>
          <cell r="CN26">
            <v>127.43600399999998</v>
          </cell>
          <cell r="CO26">
            <v>121.171272</v>
          </cell>
          <cell r="CP26">
            <v>112.72584000000002</v>
          </cell>
          <cell r="CQ26">
            <v>115.73129999999999</v>
          </cell>
          <cell r="CR26">
            <v>115.65843599999998</v>
          </cell>
          <cell r="CS26">
            <v>111.08979600000001</v>
          </cell>
          <cell r="CT26">
            <v>94.092600000000004</v>
          </cell>
          <cell r="CU26">
            <v>106.09240799999999</v>
          </cell>
          <cell r="CV26">
            <v>88.379195999999993</v>
          </cell>
          <cell r="CW26">
            <v>102.602388</v>
          </cell>
          <cell r="CX26">
            <v>86.353392000000014</v>
          </cell>
          <cell r="CY26">
            <v>95.698415999999995</v>
          </cell>
          <cell r="CZ26">
            <v>119.73943199999999</v>
          </cell>
          <cell r="DA26">
            <v>104.20638000000001</v>
          </cell>
          <cell r="DB26">
            <v>112.67542800000001</v>
          </cell>
          <cell r="DC26">
            <v>124.33395599999997</v>
          </cell>
          <cell r="DD26">
            <v>103.263312</v>
          </cell>
          <cell r="DE26">
            <v>98.509836000000007</v>
          </cell>
          <cell r="DF26">
            <v>95.908847999999992</v>
          </cell>
          <cell r="DG26">
            <v>102.40529999999998</v>
          </cell>
          <cell r="DH26">
            <v>106.75664399999999</v>
          </cell>
          <cell r="DI26">
            <v>98.21110800000001</v>
          </cell>
          <cell r="DJ26">
            <v>111.01212</v>
          </cell>
          <cell r="DK26">
            <v>114.86628000000003</v>
          </cell>
          <cell r="DL26">
            <v>122.010024</v>
          </cell>
          <cell r="DM26">
            <v>132.348984</v>
          </cell>
          <cell r="DN26">
            <v>134.94332399999999</v>
          </cell>
          <cell r="DO26">
            <v>128.62637999999998</v>
          </cell>
          <cell r="DP26">
            <v>123.58558799999999</v>
          </cell>
          <cell r="DQ26">
            <v>112.77951600000002</v>
          </cell>
          <cell r="DR26">
            <v>100.65363599999999</v>
          </cell>
          <cell r="DS26">
            <v>127.91820000000001</v>
          </cell>
          <cell r="DT26">
            <v>142.41135600000001</v>
          </cell>
          <cell r="DU26">
            <v>128.75241600000001</v>
          </cell>
          <cell r="DV26">
            <v>109.59338399999999</v>
          </cell>
          <cell r="DW26">
            <v>128.69449200000003</v>
          </cell>
          <cell r="DX26">
            <v>115.131192</v>
          </cell>
          <cell r="DY26">
            <v>128.61674400000001</v>
          </cell>
          <cell r="DZ26">
            <v>131.09820000000002</v>
          </cell>
          <cell r="EA26">
            <v>130.956648</v>
          </cell>
          <cell r="EB26">
            <v>121.54954800000002</v>
          </cell>
          <cell r="EC26">
            <v>112.037892</v>
          </cell>
          <cell r="ED26">
            <v>96.754464000000013</v>
          </cell>
          <cell r="EE26">
            <v>114.60901199999999</v>
          </cell>
          <cell r="EF26">
            <v>142.030248</v>
          </cell>
          <cell r="EG26">
            <v>110.637756</v>
          </cell>
          <cell r="EH26">
            <v>139.82858400000001</v>
          </cell>
          <cell r="EI26">
            <v>136.836468</v>
          </cell>
          <cell r="EJ26">
            <v>133.51684800000001</v>
          </cell>
          <cell r="EK26">
            <v>147.95376000000002</v>
          </cell>
          <cell r="EL26">
            <v>143.33379600000001</v>
          </cell>
          <cell r="EM26">
            <v>156.39595199999999</v>
          </cell>
          <cell r="EN26">
            <v>156.49812</v>
          </cell>
          <cell r="EO26">
            <v>125.553876</v>
          </cell>
          <cell r="EP26">
            <v>127.71946800000001</v>
          </cell>
          <cell r="EQ26">
            <v>145.81311600000001</v>
          </cell>
          <cell r="ER26">
            <v>143.19860399999999</v>
          </cell>
          <cell r="ES26">
            <v>134.50887599999999</v>
          </cell>
          <cell r="ET26">
            <v>149.27515199999999</v>
          </cell>
          <cell r="EU26">
            <v>132.46676400000001</v>
          </cell>
          <cell r="EV26">
            <v>161.31265200000001</v>
          </cell>
          <cell r="EW26">
            <v>212.08634400000003</v>
          </cell>
          <cell r="EX26">
            <v>97.246907999999991</v>
          </cell>
          <cell r="EY26">
            <v>81.311112000000008</v>
          </cell>
          <cell r="EZ26">
            <v>195.529572</v>
          </cell>
          <cell r="FA26">
            <v>111.07005599999999</v>
          </cell>
          <cell r="FB26">
            <v>143.42482800000002</v>
          </cell>
          <cell r="FC26">
            <v>135.33399599999998</v>
          </cell>
          <cell r="FD26">
            <v>118.130124</v>
          </cell>
          <cell r="FE26">
            <v>146.12164799999999</v>
          </cell>
          <cell r="FF26">
            <v>135.37167600000001</v>
          </cell>
          <cell r="FG26">
            <v>144.27925199999999</v>
          </cell>
          <cell r="FH26">
            <v>146.54144399999998</v>
          </cell>
          <cell r="FI26">
            <v>135.37872000000004</v>
          </cell>
          <cell r="FJ26">
            <v>147.17759999999998</v>
          </cell>
          <cell r="FK26">
            <v>160.42867200000003</v>
          </cell>
          <cell r="FL26">
            <v>126.30409199999997</v>
          </cell>
          <cell r="FM26">
            <v>135.48277200000001</v>
          </cell>
          <cell r="FN26">
            <v>125.38753200000001</v>
          </cell>
          <cell r="FO26">
            <v>131.09783999999999</v>
          </cell>
          <cell r="FP26">
            <v>140.97349199999999</v>
          </cell>
          <cell r="FQ26">
            <v>159.0624</v>
          </cell>
          <cell r="FR26">
            <v>123.05905199999999</v>
          </cell>
          <cell r="FS26">
            <v>151.94441999999998</v>
          </cell>
          <cell r="FT26">
            <v>111.55918799999999</v>
          </cell>
          <cell r="FU26">
            <v>162.822228</v>
          </cell>
          <cell r="FV26">
            <v>151.66942799999998</v>
          </cell>
          <cell r="FW26">
            <v>150.19467600000002</v>
          </cell>
          <cell r="FX26">
            <v>141.18344400000001</v>
          </cell>
          <cell r="FY26">
            <v>133.12001999999998</v>
          </cell>
          <cell r="FZ26">
            <v>96.355283999999997</v>
          </cell>
          <cell r="GA26">
            <v>157.99316399999998</v>
          </cell>
          <cell r="GB26">
            <v>181.37744400000003</v>
          </cell>
          <cell r="GC26">
            <v>185.85409200000001</v>
          </cell>
          <cell r="GD26">
            <v>137.30823599999997</v>
          </cell>
          <cell r="GE26">
            <v>180.27889199999998</v>
          </cell>
          <cell r="GF26">
            <v>141.54273599999996</v>
          </cell>
          <cell r="GG26">
            <v>197.59586400000001</v>
          </cell>
          <cell r="GH26">
            <v>173.67426</v>
          </cell>
          <cell r="GI26">
            <v>166.49220000000003</v>
          </cell>
          <cell r="GJ26">
            <v>165.52405199999998</v>
          </cell>
          <cell r="GK26">
            <v>150.83353200000002</v>
          </cell>
          <cell r="GL26">
            <v>83.948616000000015</v>
          </cell>
          <cell r="GM26">
            <v>147.28131600000003</v>
          </cell>
          <cell r="GN26">
            <v>169.03391999999999</v>
          </cell>
          <cell r="GO26">
            <v>166.11964799999998</v>
          </cell>
          <cell r="GP26">
            <v>147.096036</v>
          </cell>
          <cell r="GQ26">
            <v>172.14074400000001</v>
          </cell>
          <cell r="GR26">
            <v>150.00643199999999</v>
          </cell>
          <cell r="GS26">
            <v>150.66859199999996</v>
          </cell>
          <cell r="GT26">
            <v>159.73443599999999</v>
          </cell>
          <cell r="GU26">
            <v>143.17231200000001</v>
          </cell>
          <cell r="GV26">
            <v>151.60297200000002</v>
          </cell>
          <cell r="GW26">
            <v>132.32449199999999</v>
          </cell>
          <cell r="GX26">
            <v>127.25756400000002</v>
          </cell>
          <cell r="GY26">
            <v>97.311000000000007</v>
          </cell>
          <cell r="GZ26">
            <v>124.109748</v>
          </cell>
          <cell r="HA26">
            <v>124.76866800000001</v>
          </cell>
          <cell r="HB26">
            <v>119.96554800000001</v>
          </cell>
          <cell r="HC26">
            <v>120.36150000000001</v>
          </cell>
          <cell r="HD26">
            <v>140.97762</v>
          </cell>
          <cell r="HE26">
            <v>129.86058</v>
          </cell>
          <cell r="HF26">
            <v>124.32654000000001</v>
          </cell>
          <cell r="HG26">
            <v>139.06192800000002</v>
          </cell>
          <cell r="HH26">
            <v>139.681152</v>
          </cell>
          <cell r="HI26">
            <v>111.793584</v>
          </cell>
          <cell r="HJ26">
            <v>97.566059999999993</v>
          </cell>
          <cell r="HK26">
            <v>125.35735200000001</v>
          </cell>
          <cell r="HL26">
            <v>130.040964</v>
          </cell>
          <cell r="HM26">
            <v>132.03786000000002</v>
          </cell>
          <cell r="HN26">
            <v>128.66579999999999</v>
          </cell>
          <cell r="HO26">
            <v>113.47281599999999</v>
          </cell>
          <cell r="HP26">
            <v>129.53416799999999</v>
          </cell>
          <cell r="HQ26">
            <v>121.145988</v>
          </cell>
          <cell r="HR26">
            <v>123.04057199999998</v>
          </cell>
          <cell r="HS26">
            <v>137.18182799999997</v>
          </cell>
          <cell r="HT26">
            <v>106.91022</v>
          </cell>
          <cell r="HU26">
            <v>86.391251999999994</v>
          </cell>
          <cell r="HV26">
            <v>91.057103999999995</v>
          </cell>
          <cell r="HW26">
            <v>104.55179999999999</v>
          </cell>
          <cell r="HX26">
            <v>115.788048</v>
          </cell>
          <cell r="HY26">
            <v>120.13024799999999</v>
          </cell>
          <cell r="HZ26">
            <v>92.990088</v>
          </cell>
          <cell r="IA26">
            <v>103.79340000000001</v>
          </cell>
          <cell r="IB26">
            <v>116.386872</v>
          </cell>
          <cell r="IC26">
            <v>103.572864</v>
          </cell>
          <cell r="ID26">
            <v>110.37470399999999</v>
          </cell>
          <cell r="IE26">
            <v>121.46541599999999</v>
          </cell>
          <cell r="IF26">
            <v>101.56100399999998</v>
          </cell>
          <cell r="IG26">
            <v>96.237228000000002</v>
          </cell>
          <cell r="IH26">
            <v>92.101176000000009</v>
          </cell>
          <cell r="II26">
            <v>93.774516000000006</v>
          </cell>
          <cell r="IJ26">
            <v>108.40881599999999</v>
          </cell>
          <cell r="IK26">
            <v>120.24829200000002</v>
          </cell>
          <cell r="IL26">
            <v>104.45737200000001</v>
          </cell>
          <cell r="IM26">
            <v>129.79826400000002</v>
          </cell>
          <cell r="IN26">
            <v>120.00167999999999</v>
          </cell>
          <cell r="IO26">
            <v>112.08108</v>
          </cell>
          <cell r="IP26">
            <v>135.17215200000001</v>
          </cell>
          <cell r="IQ26">
            <v>127.43131200000001</v>
          </cell>
          <cell r="IR26">
            <v>118.635024</v>
          </cell>
          <cell r="IS26">
            <v>105.33969600000002</v>
          </cell>
          <cell r="IT26">
            <v>98.300340000000006</v>
          </cell>
          <cell r="IU26">
            <v>116.866212</v>
          </cell>
          <cell r="IV26">
            <v>121.7193</v>
          </cell>
          <cell r="IW26">
            <v>118.02861600000001</v>
          </cell>
          <cell r="IX26">
            <v>119.11911600000001</v>
          </cell>
          <cell r="IY26">
            <v>119.80396800000001</v>
          </cell>
          <cell r="IZ26">
            <v>109.097256</v>
          </cell>
          <cell r="JA26">
            <v>113.06127599999999</v>
          </cell>
          <cell r="JB26">
            <v>121.32222</v>
          </cell>
          <cell r="JC26">
            <v>115.86649199999999</v>
          </cell>
          <cell r="JD26">
            <v>101.95849199999999</v>
          </cell>
          <cell r="JE26">
            <v>86.488656000000006</v>
          </cell>
          <cell r="JF26">
            <v>82.374612000000013</v>
          </cell>
          <cell r="JG26">
            <v>96.281363999999996</v>
          </cell>
          <cell r="JH26">
            <v>121.30579200000001</v>
          </cell>
          <cell r="JI26">
            <v>93.670152000000002</v>
          </cell>
          <cell r="JJ26">
            <v>106.90753199999999</v>
          </cell>
          <cell r="JK26">
            <v>117.06464400000002</v>
          </cell>
          <cell r="JL26">
            <v>114.89724000000001</v>
          </cell>
          <cell r="JM26">
            <v>120.16395600000001</v>
          </cell>
          <cell r="JN26">
            <v>107.232</v>
          </cell>
          <cell r="JO26">
            <v>108.765852</v>
          </cell>
          <cell r="JP26">
            <v>101.25450000000001</v>
          </cell>
          <cell r="JQ26">
            <v>82.772196000000008</v>
          </cell>
          <cell r="JR26">
            <v>72.146364000000005</v>
          </cell>
          <cell r="JS26">
            <v>81.92756399999999</v>
          </cell>
          <cell r="JT26">
            <v>84.4512</v>
          </cell>
          <cell r="JU26">
            <v>81.274116000000006</v>
          </cell>
        </row>
        <row r="117">
          <cell r="B117">
            <v>2011</v>
          </cell>
          <cell r="C117">
            <v>2012</v>
          </cell>
          <cell r="D117">
            <v>2013</v>
          </cell>
          <cell r="E117">
            <v>2014</v>
          </cell>
          <cell r="F117" t="str">
            <v>Eval 2015</v>
          </cell>
          <cell r="G117">
            <v>2011</v>
          </cell>
          <cell r="H117">
            <v>2012</v>
          </cell>
          <cell r="I117">
            <v>2013</v>
          </cell>
          <cell r="J117">
            <v>2014</v>
          </cell>
          <cell r="K117" t="str">
            <v>Eval 2015</v>
          </cell>
        </row>
        <row r="118">
          <cell r="A118" t="str">
            <v>Nouméa</v>
          </cell>
          <cell r="B118">
            <v>8.8670000000000009</v>
          </cell>
          <cell r="C118">
            <v>8.9190000000000005</v>
          </cell>
          <cell r="D118">
            <v>9.1449999999999996</v>
          </cell>
          <cell r="E118">
            <v>9.2460000000000004</v>
          </cell>
          <cell r="F118">
            <v>9.3604290366939278</v>
          </cell>
          <cell r="G118">
            <v>0.73633947849194492</v>
          </cell>
          <cell r="H118">
            <v>0.70333569907735993</v>
          </cell>
          <cell r="I118">
            <v>0.68795606710298651</v>
          </cell>
          <cell r="J118">
            <v>0.66917565318086414</v>
          </cell>
          <cell r="K118">
            <v>0.66917565318086414</v>
          </cell>
        </row>
        <row r="119">
          <cell r="A119" t="str">
            <v>Dumbéa</v>
          </cell>
          <cell r="B119">
            <v>1.93</v>
          </cell>
          <cell r="C119">
            <v>2.3380000000000001</v>
          </cell>
          <cell r="D119">
            <v>2.5289999999999999</v>
          </cell>
          <cell r="E119">
            <v>2.7530000000000001</v>
          </cell>
          <cell r="F119">
            <v>2.7870712889918217</v>
          </cell>
          <cell r="G119">
            <v>0.1602723800033217</v>
          </cell>
          <cell r="H119">
            <v>0.18437031779828092</v>
          </cell>
          <cell r="I119">
            <v>0.19025050778605282</v>
          </cell>
          <cell r="J119">
            <v>0.19924730404574076</v>
          </cell>
          <cell r="K119">
            <v>0.19924730404574076</v>
          </cell>
        </row>
        <row r="120">
          <cell r="A120" t="str">
            <v>Le Mont-Dore</v>
          </cell>
          <cell r="B120">
            <v>0.43</v>
          </cell>
          <cell r="C120">
            <v>0.49199999999999999</v>
          </cell>
          <cell r="D120">
            <v>0.56499999999999995</v>
          </cell>
          <cell r="E120">
            <v>0.69499999999999995</v>
          </cell>
          <cell r="F120">
            <v>0.70360136064268641</v>
          </cell>
          <cell r="G120">
            <v>3.5708354094004316E-2</v>
          </cell>
          <cell r="H120">
            <v>3.8798202034539868E-2</v>
          </cell>
          <cell r="I120">
            <v>4.2503573309260509E-2</v>
          </cell>
          <cell r="J120">
            <v>5.0300354635593826E-2</v>
          </cell>
          <cell r="K120">
            <v>5.0300354635593826E-2</v>
          </cell>
        </row>
        <row r="121">
          <cell r="A121" t="str">
            <v>Paita</v>
          </cell>
          <cell r="B121">
            <v>0.15</v>
          </cell>
          <cell r="C121">
            <v>0.17100000000000001</v>
          </cell>
          <cell r="D121">
            <v>0.21199999999999999</v>
          </cell>
          <cell r="E121">
            <v>0.22500000000000001</v>
          </cell>
          <cell r="F121">
            <v>0.22778461315770426</v>
          </cell>
          <cell r="G121">
            <v>1.2456402590931739E-2</v>
          </cell>
          <cell r="H121">
            <v>1.3484740951029101E-2</v>
          </cell>
          <cell r="I121">
            <v>1.5948243436395095E-2</v>
          </cell>
          <cell r="J121">
            <v>1.6284287471954838E-2</v>
          </cell>
          <cell r="K121">
            <v>1.6284287471954838E-2</v>
          </cell>
        </row>
        <row r="122">
          <cell r="A122" t="str">
            <v>Autres communes de NC</v>
          </cell>
          <cell r="B122">
            <v>0.66500000000000004</v>
          </cell>
          <cell r="C122">
            <v>0.76100000000000001</v>
          </cell>
          <cell r="D122">
            <v>0.84199999999999997</v>
          </cell>
          <cell r="E122">
            <v>0.89800000000000002</v>
          </cell>
          <cell r="F122">
            <v>0.90911370051385976</v>
          </cell>
          <cell r="G122">
            <v>5.5223384819797383E-2</v>
          </cell>
          <cell r="H122">
            <v>6.0011040138790321E-2</v>
          </cell>
          <cell r="I122">
            <v>6.3341608365305044E-2</v>
          </cell>
          <cell r="J122">
            <v>6.4992400665846425E-2</v>
          </cell>
          <cell r="K122">
            <v>6.4992400665846425E-2</v>
          </cell>
        </row>
        <row r="123">
          <cell r="A123" t="str">
            <v>Nouvelle-Calédonie</v>
          </cell>
          <cell r="B123">
            <v>12.042</v>
          </cell>
          <cell r="C123">
            <v>12.680999999999999</v>
          </cell>
          <cell r="D123">
            <v>13.292999999999999</v>
          </cell>
          <cell r="E123">
            <v>13.817</v>
          </cell>
          <cell r="F123">
            <v>13.988</v>
          </cell>
        </row>
        <row r="389">
          <cell r="D389" t="str">
            <v>Nouméa</v>
          </cell>
          <cell r="E389">
            <v>92.528471068590761</v>
          </cell>
        </row>
        <row r="390">
          <cell r="D390" t="str">
            <v>Dumbéa</v>
          </cell>
          <cell r="E390">
            <v>86.539670564566833</v>
          </cell>
        </row>
        <row r="391">
          <cell r="D391" t="str">
            <v>Mont-Dore (Le)</v>
          </cell>
          <cell r="E391">
            <v>25.593813294052659</v>
          </cell>
        </row>
        <row r="392">
          <cell r="D392" t="str">
            <v>Païta</v>
          </cell>
          <cell r="E392">
            <v>10.913853317811409</v>
          </cell>
        </row>
        <row r="393">
          <cell r="D393" t="str">
            <v>NC Hors Grand Nouméa</v>
          </cell>
          <cell r="E393">
            <v>10.060722848372137</v>
          </cell>
        </row>
        <row r="394">
          <cell r="D394" t="str">
            <v>Nouvelle-Calédonie</v>
          </cell>
          <cell r="E394">
            <v>51.408841115166666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D254"/>
  <sheetViews>
    <sheetView tabSelected="1" topLeftCell="A77" workbookViewId="0">
      <selection activeCell="P60" sqref="P60"/>
    </sheetView>
  </sheetViews>
  <sheetFormatPr baseColWidth="10" defaultColWidth="11.5" defaultRowHeight="14" x14ac:dyDescent="0"/>
  <cols>
    <col min="1" max="1" width="46.6640625" style="1" customWidth="1"/>
    <col min="2" max="16" width="8.83203125" style="1" customWidth="1"/>
    <col min="17" max="24" width="11.5" style="1"/>
    <col min="25" max="25" width="8.83203125" style="1" customWidth="1"/>
    <col min="26" max="16384" width="11.5" style="1"/>
  </cols>
  <sheetData>
    <row r="2" spans="1:36" ht="36">
      <c r="A2" s="65" t="s">
        <v>89</v>
      </c>
    </row>
    <row r="5" spans="1:36" ht="16">
      <c r="A5" s="2" t="s">
        <v>0</v>
      </c>
      <c r="B5" s="3">
        <v>2010</v>
      </c>
      <c r="C5" s="3">
        <v>2011</v>
      </c>
      <c r="D5" s="3">
        <v>2012</v>
      </c>
      <c r="E5" s="3">
        <v>2013</v>
      </c>
      <c r="F5" s="3">
        <v>2014</v>
      </c>
      <c r="G5" s="3">
        <v>2015</v>
      </c>
      <c r="H5" s="3">
        <v>2016</v>
      </c>
      <c r="I5" s="3">
        <v>2017</v>
      </c>
      <c r="J5" s="4"/>
    </row>
    <row r="6" spans="1:36" ht="15">
      <c r="A6" s="5" t="s">
        <v>1</v>
      </c>
      <c r="B6">
        <v>77</v>
      </c>
      <c r="C6">
        <v>54</v>
      </c>
      <c r="D6">
        <v>132</v>
      </c>
      <c r="E6">
        <v>160</v>
      </c>
      <c r="F6">
        <v>128</v>
      </c>
      <c r="G6" s="1">
        <v>151</v>
      </c>
      <c r="H6" s="1">
        <v>40</v>
      </c>
      <c r="I6" s="1">
        <v>31</v>
      </c>
    </row>
    <row r="7" spans="1:36">
      <c r="A7" s="1" t="s">
        <v>2</v>
      </c>
      <c r="B7" s="1">
        <v>167</v>
      </c>
      <c r="C7" s="1">
        <v>155</v>
      </c>
      <c r="D7" s="1">
        <v>246</v>
      </c>
      <c r="E7" s="1">
        <v>278</v>
      </c>
      <c r="F7" s="1">
        <v>251</v>
      </c>
      <c r="G7" s="1">
        <v>307</v>
      </c>
      <c r="H7" s="1">
        <v>203</v>
      </c>
      <c r="I7" s="1">
        <v>228</v>
      </c>
    </row>
    <row r="8" spans="1:36">
      <c r="A8" s="5" t="s">
        <v>3</v>
      </c>
      <c r="B8" s="6">
        <f t="shared" ref="B8:I8" si="0">+B6/B7</f>
        <v>0.46107784431137727</v>
      </c>
      <c r="C8" s="6">
        <f t="shared" si="0"/>
        <v>0.34838709677419355</v>
      </c>
      <c r="D8" s="6">
        <f t="shared" si="0"/>
        <v>0.53658536585365857</v>
      </c>
      <c r="E8" s="6">
        <f t="shared" si="0"/>
        <v>0.57553956834532372</v>
      </c>
      <c r="F8" s="6">
        <f t="shared" si="0"/>
        <v>0.50996015936254979</v>
      </c>
      <c r="G8" s="6">
        <f t="shared" si="0"/>
        <v>0.49185667752442996</v>
      </c>
      <c r="H8" s="6">
        <f t="shared" si="0"/>
        <v>0.19704433497536947</v>
      </c>
      <c r="I8" s="6">
        <f t="shared" si="0"/>
        <v>0.13596491228070176</v>
      </c>
      <c r="J8" s="6"/>
      <c r="T8" s="1" t="s">
        <v>4</v>
      </c>
      <c r="AC8" s="1" t="s">
        <v>5</v>
      </c>
    </row>
    <row r="10" spans="1:36">
      <c r="A10" s="1" t="s">
        <v>6</v>
      </c>
      <c r="B10" s="1">
        <v>2010</v>
      </c>
      <c r="C10" s="1">
        <v>2011</v>
      </c>
      <c r="D10" s="1">
        <v>2012</v>
      </c>
      <c r="E10" s="1">
        <v>2013</v>
      </c>
      <c r="F10" s="1">
        <v>2014</v>
      </c>
      <c r="G10" s="1">
        <v>2015</v>
      </c>
      <c r="H10" s="1">
        <v>2016</v>
      </c>
      <c r="I10" s="1">
        <v>2017</v>
      </c>
      <c r="K10" s="1" t="s">
        <v>6</v>
      </c>
      <c r="L10" s="1">
        <v>2010</v>
      </c>
      <c r="M10" s="1">
        <v>2011</v>
      </c>
      <c r="N10" s="1">
        <v>2012</v>
      </c>
      <c r="O10" s="1">
        <v>2013</v>
      </c>
      <c r="P10" s="1">
        <v>2014</v>
      </c>
      <c r="Q10" s="1">
        <v>2015</v>
      </c>
      <c r="R10" s="1">
        <v>2016</v>
      </c>
      <c r="S10" s="1">
        <v>2017</v>
      </c>
      <c r="T10" s="1" t="s">
        <v>6</v>
      </c>
      <c r="U10" s="1">
        <v>2011</v>
      </c>
      <c r="V10" s="1">
        <v>2012</v>
      </c>
      <c r="W10" s="1">
        <v>2013</v>
      </c>
      <c r="X10" s="1">
        <v>2014</v>
      </c>
      <c r="Y10" s="1">
        <v>2015</v>
      </c>
      <c r="Z10" s="1">
        <v>2016</v>
      </c>
      <c r="AA10" s="1">
        <v>2017</v>
      </c>
      <c r="AC10" s="1" t="s">
        <v>6</v>
      </c>
      <c r="AD10" s="1">
        <v>2011</v>
      </c>
      <c r="AE10" s="1">
        <v>2012</v>
      </c>
      <c r="AF10" s="1">
        <v>2013</v>
      </c>
      <c r="AG10" s="1">
        <v>2014</v>
      </c>
      <c r="AH10" s="1">
        <v>2015</v>
      </c>
      <c r="AI10" s="1">
        <v>2016</v>
      </c>
      <c r="AJ10" s="1">
        <v>2017</v>
      </c>
    </row>
    <row r="11" spans="1:36">
      <c r="A11" s="1" t="s">
        <v>7</v>
      </c>
      <c r="B11" s="7">
        <f>+'[1]annuel '!Q65/1000</f>
        <v>8.7938594999999999</v>
      </c>
      <c r="C11" s="7">
        <f>+'[1]annuel '!R65/1000</f>
        <v>9.1154992500000009</v>
      </c>
      <c r="D11" s="7">
        <f>+'[1]annuel '!S65/1000</f>
        <v>8.687365999999999</v>
      </c>
      <c r="E11" s="7">
        <f>+'[1]annuel '!T65/1000</f>
        <v>8.3851752499999996</v>
      </c>
      <c r="F11" s="7">
        <f>+'[1]annuel '!U65/1000</f>
        <v>8.363475750000001</v>
      </c>
      <c r="G11" s="7">
        <f>+'[1]annuel '!V65/1000</f>
        <v>8.1711939999999998</v>
      </c>
      <c r="H11" s="7">
        <f>+'[1]annuel '!W65/1000</f>
        <v>7.8369202500000004</v>
      </c>
      <c r="I11" s="7">
        <f>+'[1]annuel '!X65/1000</f>
        <v>7.6704365000000001</v>
      </c>
      <c r="J11" s="7"/>
      <c r="K11" s="1" t="s">
        <v>7</v>
      </c>
      <c r="L11" s="8">
        <f t="shared" ref="L11:S15" si="1">+B11/B$11</f>
        <v>1</v>
      </c>
      <c r="M11" s="8">
        <f t="shared" si="1"/>
        <v>1</v>
      </c>
      <c r="N11" s="8">
        <f t="shared" si="1"/>
        <v>1</v>
      </c>
      <c r="O11" s="8">
        <f t="shared" si="1"/>
        <v>1</v>
      </c>
      <c r="P11" s="8">
        <f t="shared" si="1"/>
        <v>1</v>
      </c>
      <c r="Q11" s="8">
        <f t="shared" si="1"/>
        <v>1</v>
      </c>
      <c r="R11" s="8">
        <f t="shared" si="1"/>
        <v>1</v>
      </c>
      <c r="S11" s="8">
        <f t="shared" si="1"/>
        <v>1</v>
      </c>
      <c r="T11" s="1" t="s">
        <v>7</v>
      </c>
      <c r="U11" s="9">
        <f t="shared" ref="U11:AA15" si="2">+C11-B11</f>
        <v>0.321639750000001</v>
      </c>
      <c r="V11" s="9">
        <f t="shared" si="2"/>
        <v>-0.42813325000000191</v>
      </c>
      <c r="W11" s="9">
        <f t="shared" si="2"/>
        <v>-0.3021907499999994</v>
      </c>
      <c r="X11" s="9">
        <f t="shared" si="2"/>
        <v>-2.169949999999865E-2</v>
      </c>
      <c r="Y11" s="9">
        <f t="shared" si="2"/>
        <v>-0.19228175000000114</v>
      </c>
      <c r="Z11" s="9">
        <f t="shared" si="2"/>
        <v>-0.33427374999999948</v>
      </c>
      <c r="AA11" s="9">
        <f t="shared" si="2"/>
        <v>-0.16648375000000026</v>
      </c>
      <c r="AB11" s="9"/>
      <c r="AC11" s="1" t="s">
        <v>7</v>
      </c>
      <c r="AD11" s="9">
        <f>+U11</f>
        <v>0.321639750000001</v>
      </c>
      <c r="AE11" s="9">
        <f t="shared" ref="AE11:AI15" si="3">+AD11+V11</f>
        <v>-0.10649350000000091</v>
      </c>
      <c r="AF11" s="9">
        <f t="shared" si="3"/>
        <v>-0.4086842500000003</v>
      </c>
      <c r="AG11" s="9">
        <f t="shared" si="3"/>
        <v>-0.43038374999999895</v>
      </c>
      <c r="AH11" s="9">
        <f t="shared" si="3"/>
        <v>-0.62266550000000009</v>
      </c>
      <c r="AI11" s="9">
        <f t="shared" si="3"/>
        <v>-0.95693924999999957</v>
      </c>
      <c r="AJ11" s="9">
        <f t="shared" ref="AJ11:AJ15" si="4">+AI11+AB11</f>
        <v>-0.95693924999999957</v>
      </c>
    </row>
    <row r="12" spans="1:36">
      <c r="A12" s="1" t="s">
        <v>8</v>
      </c>
      <c r="B12" s="7">
        <f>+'[1]annuel '!Q15/1000</f>
        <v>0.62412100000000015</v>
      </c>
      <c r="C12" s="7">
        <f>+'[1]annuel '!R15/1000</f>
        <v>0.69003749999999997</v>
      </c>
      <c r="D12" s="7">
        <f>+'[1]annuel '!S15/1000</f>
        <v>0.55436649999999998</v>
      </c>
      <c r="E12" s="7">
        <f>+'[1]annuel '!T15/1000</f>
        <v>0.29618349999999999</v>
      </c>
      <c r="F12" s="7">
        <f>+'[1]annuel '!U15/1000</f>
        <v>0.28155024999999995</v>
      </c>
      <c r="G12" s="7">
        <f>+'[1]annuel '!V15/1000</f>
        <v>0.33100000000000002</v>
      </c>
      <c r="H12" s="7">
        <f>+'[1]annuel '!W15/1000</f>
        <v>0.33888324999999997</v>
      </c>
      <c r="I12" s="7">
        <f>+'[1]annuel '!X15/1000</f>
        <v>0.33073750000000002</v>
      </c>
      <c r="J12" s="7"/>
      <c r="K12" s="1" t="s">
        <v>8</v>
      </c>
      <c r="L12" s="8">
        <f t="shared" si="1"/>
        <v>7.0972364295790735E-2</v>
      </c>
      <c r="M12" s="8">
        <f t="shared" si="1"/>
        <v>7.5699364464321572E-2</v>
      </c>
      <c r="N12" s="8">
        <f t="shared" si="1"/>
        <v>6.3812955503428775E-2</v>
      </c>
      <c r="O12" s="8">
        <f t="shared" si="1"/>
        <v>3.5322279042408804E-2</v>
      </c>
      <c r="P12" s="8">
        <f t="shared" si="1"/>
        <v>3.3664263329752572E-2</v>
      </c>
      <c r="Q12" s="8">
        <f t="shared" si="1"/>
        <v>4.0508155846012223E-2</v>
      </c>
      <c r="R12" s="8">
        <f t="shared" si="1"/>
        <v>4.3241890843536392E-2</v>
      </c>
      <c r="S12" s="8">
        <f t="shared" si="1"/>
        <v>4.3118471810567757E-2</v>
      </c>
      <c r="T12" s="1" t="s">
        <v>8</v>
      </c>
      <c r="U12" s="9">
        <f t="shared" si="2"/>
        <v>6.5916499999999822E-2</v>
      </c>
      <c r="V12" s="9">
        <f t="shared" si="2"/>
        <v>-0.13567099999999999</v>
      </c>
      <c r="W12" s="9">
        <f t="shared" si="2"/>
        <v>-0.258183</v>
      </c>
      <c r="X12" s="9">
        <f t="shared" si="2"/>
        <v>-1.4633250000000042E-2</v>
      </c>
      <c r="Y12" s="9">
        <f t="shared" si="2"/>
        <v>4.944975000000007E-2</v>
      </c>
      <c r="Z12" s="9">
        <f t="shared" si="2"/>
        <v>7.8832499999999528E-3</v>
      </c>
      <c r="AA12" s="9">
        <f t="shared" si="2"/>
        <v>-8.1457499999999516E-3</v>
      </c>
      <c r="AB12" s="9"/>
      <c r="AC12" s="1" t="s">
        <v>8</v>
      </c>
      <c r="AD12" s="9">
        <f>+N12-M12</f>
        <v>-1.1886408960892797E-2</v>
      </c>
      <c r="AE12" s="9">
        <f t="shared" si="3"/>
        <v>-0.14755740896089278</v>
      </c>
      <c r="AF12" s="9">
        <f t="shared" si="3"/>
        <v>-0.40574040896089281</v>
      </c>
      <c r="AG12" s="9">
        <f t="shared" si="3"/>
        <v>-0.42037365896089285</v>
      </c>
      <c r="AH12" s="9">
        <f t="shared" si="3"/>
        <v>-0.37092390896089278</v>
      </c>
      <c r="AI12" s="9">
        <f t="shared" si="3"/>
        <v>-0.36304065896089283</v>
      </c>
      <c r="AJ12" s="9">
        <f t="shared" si="4"/>
        <v>-0.36304065896089283</v>
      </c>
    </row>
    <row r="13" spans="1:36">
      <c r="A13" s="1" t="s">
        <v>9</v>
      </c>
      <c r="B13" s="7">
        <f>+'[1]annuel '!Q16/1000</f>
        <v>1.7108202499999998</v>
      </c>
      <c r="C13" s="7">
        <f>+'[1]annuel '!R16/1000</f>
        <v>1.7606225</v>
      </c>
      <c r="D13" s="7">
        <f>+'[1]annuel '!S16/1000</f>
        <v>1.6296655</v>
      </c>
      <c r="E13" s="7">
        <f>+'[1]annuel '!T16/1000</f>
        <v>1.5938312500000003</v>
      </c>
      <c r="F13" s="7">
        <f>+'[1]annuel '!U16/1000</f>
        <v>1.5086439999999999</v>
      </c>
      <c r="G13" s="7">
        <f>+'[1]annuel '!V16/1000</f>
        <v>1.2932807499999999</v>
      </c>
      <c r="H13" s="7">
        <f>+'[1]annuel '!W16/1000</f>
        <v>1.1589480000000001</v>
      </c>
      <c r="I13" s="7">
        <f>+'[1]annuel '!X16/1000</f>
        <v>1.1036732500000002</v>
      </c>
      <c r="J13" s="7"/>
      <c r="K13" s="1" t="s">
        <v>9</v>
      </c>
      <c r="L13" s="8">
        <f t="shared" si="1"/>
        <v>0.19454714394743283</v>
      </c>
      <c r="M13" s="8">
        <f t="shared" si="1"/>
        <v>0.19314603092090649</v>
      </c>
      <c r="N13" s="8">
        <f t="shared" si="1"/>
        <v>0.1875902891624458</v>
      </c>
      <c r="O13" s="8">
        <f t="shared" si="1"/>
        <v>0.19007727357874843</v>
      </c>
      <c r="P13" s="8">
        <f t="shared" si="1"/>
        <v>0.18038481190072198</v>
      </c>
      <c r="Q13" s="8">
        <f t="shared" si="1"/>
        <v>0.15827316668775701</v>
      </c>
      <c r="R13" s="8">
        <f t="shared" si="1"/>
        <v>0.14788309221342402</v>
      </c>
      <c r="S13" s="8">
        <f t="shared" si="1"/>
        <v>0.14388662887698767</v>
      </c>
      <c r="T13" s="1" t="s">
        <v>9</v>
      </c>
      <c r="U13" s="9">
        <f t="shared" si="2"/>
        <v>4.9802250000000159E-2</v>
      </c>
      <c r="V13" s="9">
        <f t="shared" si="2"/>
        <v>-0.13095699999999999</v>
      </c>
      <c r="W13" s="9">
        <f t="shared" si="2"/>
        <v>-3.5834249999999734E-2</v>
      </c>
      <c r="X13" s="9">
        <f t="shared" si="2"/>
        <v>-8.5187250000000381E-2</v>
      </c>
      <c r="Y13" s="9">
        <f t="shared" si="2"/>
        <v>-0.21536325000000001</v>
      </c>
      <c r="Z13" s="9">
        <f t="shared" si="2"/>
        <v>-0.13433274999999978</v>
      </c>
      <c r="AA13" s="9">
        <f t="shared" si="2"/>
        <v>-5.5274749999999928E-2</v>
      </c>
      <c r="AB13" s="9"/>
      <c r="AC13" s="1" t="s">
        <v>9</v>
      </c>
      <c r="AD13" s="9">
        <f>+N13-M13</f>
        <v>-5.5557417584606861E-3</v>
      </c>
      <c r="AE13" s="9">
        <f t="shared" si="3"/>
        <v>-0.13651274175846068</v>
      </c>
      <c r="AF13" s="9">
        <f t="shared" si="3"/>
        <v>-0.17234699175846041</v>
      </c>
      <c r="AG13" s="9">
        <f t="shared" si="3"/>
        <v>-0.25753424175846079</v>
      </c>
      <c r="AH13" s="9">
        <f t="shared" si="3"/>
        <v>-0.4728974917584608</v>
      </c>
      <c r="AI13" s="9">
        <f t="shared" si="3"/>
        <v>-0.60723024175846052</v>
      </c>
      <c r="AJ13" s="9">
        <f t="shared" si="4"/>
        <v>-0.60723024175846052</v>
      </c>
    </row>
    <row r="14" spans="1:36">
      <c r="A14" s="1" t="s">
        <v>10</v>
      </c>
      <c r="B14" s="7">
        <f>+('[1]annuel '!Q19+'[1]annuel '!Q24+'[1]annuel '!Q28)/1000</f>
        <v>1.11327825</v>
      </c>
      <c r="C14" s="7">
        <f>+('[1]annuel '!R19+'[1]annuel '!R24+'[1]annuel '!R28)/1000</f>
        <v>1.3169777499999999</v>
      </c>
      <c r="D14" s="7">
        <f>+('[1]annuel '!S19+'[1]annuel '!S24+'[1]annuel '!S28)/1000</f>
        <v>1.4029575000000001</v>
      </c>
      <c r="E14" s="7">
        <f>+('[1]annuel '!T19+'[1]annuel '!T24+'[1]annuel '!T28)/1000</f>
        <v>1.4818490000000002</v>
      </c>
      <c r="F14" s="7">
        <f>+('[1]annuel '!U19+'[1]annuel '!U24+'[1]annuel '!U28)/1000</f>
        <v>1.48536975</v>
      </c>
      <c r="G14" s="7">
        <f>+('[1]annuel '!V19+'[1]annuel '!V24+'[1]annuel '!V28)/1000</f>
        <v>1.4676237500000002</v>
      </c>
      <c r="H14" s="7">
        <f>+('[1]annuel '!W19+'[1]annuel '!W24+'[1]annuel '!W28)/1000</f>
        <v>1.3706950000000002</v>
      </c>
      <c r="I14" s="7">
        <f>+('[1]annuel '!X19+'[1]annuel '!X24+'[1]annuel '!X28)/1000</f>
        <v>1.3493992499999998</v>
      </c>
      <c r="J14" s="7"/>
      <c r="K14" s="1" t="s">
        <v>10</v>
      </c>
      <c r="L14" s="8">
        <f t="shared" si="1"/>
        <v>0.12659722957820738</v>
      </c>
      <c r="M14" s="8">
        <f t="shared" si="1"/>
        <v>0.14447675479760472</v>
      </c>
      <c r="N14" s="8">
        <f t="shared" si="1"/>
        <v>0.16149400174920686</v>
      </c>
      <c r="O14" s="8">
        <f t="shared" si="1"/>
        <v>0.17672248412458647</v>
      </c>
      <c r="P14" s="8">
        <f t="shared" si="1"/>
        <v>0.17760196769865685</v>
      </c>
      <c r="Q14" s="8">
        <f t="shared" si="1"/>
        <v>0.17960946099186975</v>
      </c>
      <c r="R14" s="8">
        <f t="shared" si="1"/>
        <v>0.17490225194010367</v>
      </c>
      <c r="S14" s="8">
        <f t="shared" si="1"/>
        <v>0.17592209387301488</v>
      </c>
      <c r="T14" s="1" t="s">
        <v>10</v>
      </c>
      <c r="U14" s="9">
        <f t="shared" si="2"/>
        <v>0.20369949999999992</v>
      </c>
      <c r="V14" s="9">
        <f t="shared" si="2"/>
        <v>8.5979750000000132E-2</v>
      </c>
      <c r="W14" s="9">
        <f t="shared" si="2"/>
        <v>7.8891500000000114E-2</v>
      </c>
      <c r="X14" s="9">
        <f t="shared" si="2"/>
        <v>3.5207499999998504E-3</v>
      </c>
      <c r="Y14" s="9">
        <f t="shared" si="2"/>
        <v>-1.7745999999999817E-2</v>
      </c>
      <c r="Z14" s="9">
        <f t="shared" si="2"/>
        <v>-9.6928750000000008E-2</v>
      </c>
      <c r="AA14" s="9">
        <f t="shared" si="2"/>
        <v>-2.1295750000000391E-2</v>
      </c>
      <c r="AB14" s="9"/>
      <c r="AC14" s="1" t="s">
        <v>10</v>
      </c>
      <c r="AD14" s="9">
        <f>+N14-M14</f>
        <v>1.7017246951602144E-2</v>
      </c>
      <c r="AE14" s="9">
        <f t="shared" si="3"/>
        <v>0.10299699695160228</v>
      </c>
      <c r="AF14" s="9">
        <f t="shared" si="3"/>
        <v>0.18188849695160239</v>
      </c>
      <c r="AG14" s="9">
        <f t="shared" si="3"/>
        <v>0.18540924695160224</v>
      </c>
      <c r="AH14" s="9">
        <f t="shared" si="3"/>
        <v>0.16766324695160242</v>
      </c>
      <c r="AI14" s="9">
        <f t="shared" si="3"/>
        <v>7.0734496951602416E-2</v>
      </c>
      <c r="AJ14" s="9">
        <f t="shared" si="4"/>
        <v>7.0734496951602416E-2</v>
      </c>
    </row>
    <row r="15" spans="1:36">
      <c r="A15" s="1" t="s">
        <v>11</v>
      </c>
      <c r="B15" s="7">
        <f t="shared" ref="B15:I15" si="5">-SUM(B12:B14)+B16</f>
        <v>5.3456399999999995</v>
      </c>
      <c r="C15" s="7">
        <f t="shared" si="5"/>
        <v>5.3478615000000005</v>
      </c>
      <c r="D15" s="7">
        <f t="shared" si="5"/>
        <v>5.1003764999999985</v>
      </c>
      <c r="E15" s="7">
        <f t="shared" si="5"/>
        <v>5.0133114999999995</v>
      </c>
      <c r="F15" s="7">
        <f t="shared" si="5"/>
        <v>5.0879117500000008</v>
      </c>
      <c r="G15" s="7">
        <f t="shared" si="5"/>
        <v>5.0792894999999998</v>
      </c>
      <c r="H15" s="7">
        <f t="shared" si="5"/>
        <v>4.968394</v>
      </c>
      <c r="I15" s="7">
        <f t="shared" si="5"/>
        <v>4.8866265000000002</v>
      </c>
      <c r="J15" s="7"/>
      <c r="K15" s="1" t="s">
        <v>11</v>
      </c>
      <c r="L15" s="8">
        <f t="shared" si="1"/>
        <v>0.60788326217856903</v>
      </c>
      <c r="M15" s="8">
        <f t="shared" si="1"/>
        <v>0.5866778498171672</v>
      </c>
      <c r="N15" s="8">
        <f t="shared" si="1"/>
        <v>0.58710275358491848</v>
      </c>
      <c r="O15" s="8">
        <f t="shared" si="1"/>
        <v>0.59787796325425635</v>
      </c>
      <c r="P15" s="8">
        <f t="shared" si="1"/>
        <v>0.60834895707086856</v>
      </c>
      <c r="Q15" s="8">
        <f t="shared" si="1"/>
        <v>0.62160921647436107</v>
      </c>
      <c r="R15" s="8">
        <f t="shared" si="1"/>
        <v>0.63397276500293587</v>
      </c>
      <c r="S15" s="8">
        <f t="shared" si="1"/>
        <v>0.63707280543942968</v>
      </c>
      <c r="T15" s="1" t="s">
        <v>11</v>
      </c>
      <c r="U15" s="9">
        <f t="shared" si="2"/>
        <v>2.2215000000009866E-3</v>
      </c>
      <c r="V15" s="9">
        <f t="shared" si="2"/>
        <v>-0.24748500000000195</v>
      </c>
      <c r="W15" s="9">
        <f t="shared" si="2"/>
        <v>-8.706499999999906E-2</v>
      </c>
      <c r="X15" s="9">
        <f t="shared" si="2"/>
        <v>7.4600250000001367E-2</v>
      </c>
      <c r="Y15" s="9">
        <f t="shared" si="2"/>
        <v>-8.6222500000010527E-3</v>
      </c>
      <c r="Z15" s="9">
        <f t="shared" si="2"/>
        <v>-0.11089549999999981</v>
      </c>
      <c r="AA15" s="9">
        <f t="shared" si="2"/>
        <v>-8.1767499999999771E-2</v>
      </c>
      <c r="AB15" s="9"/>
      <c r="AC15" s="1" t="s">
        <v>11</v>
      </c>
      <c r="AD15" s="9">
        <f>+N15-M15</f>
        <v>4.2490376775128347E-4</v>
      </c>
      <c r="AE15" s="9">
        <f t="shared" si="3"/>
        <v>-0.24706009623225067</v>
      </c>
      <c r="AF15" s="9">
        <f t="shared" si="3"/>
        <v>-0.33412509623224973</v>
      </c>
      <c r="AG15" s="9">
        <f t="shared" si="3"/>
        <v>-0.25952484623224836</v>
      </c>
      <c r="AH15" s="9">
        <f t="shared" si="3"/>
        <v>-0.26814709623224942</v>
      </c>
      <c r="AI15" s="9">
        <f t="shared" si="3"/>
        <v>-0.37904259623224923</v>
      </c>
      <c r="AJ15" s="9">
        <f t="shared" si="4"/>
        <v>-0.37904259623224923</v>
      </c>
    </row>
    <row r="16" spans="1:36">
      <c r="B16" s="7">
        <f>+B11</f>
        <v>8.7938594999999999</v>
      </c>
      <c r="C16" s="7">
        <f t="shared" ref="C16:I16" si="6">+C11</f>
        <v>9.1154992500000009</v>
      </c>
      <c r="D16" s="7">
        <f t="shared" si="6"/>
        <v>8.687365999999999</v>
      </c>
      <c r="E16" s="7">
        <f t="shared" si="6"/>
        <v>8.3851752499999996</v>
      </c>
      <c r="F16" s="7">
        <f t="shared" si="6"/>
        <v>8.363475750000001</v>
      </c>
      <c r="G16" s="7">
        <f t="shared" si="6"/>
        <v>8.1711939999999998</v>
      </c>
      <c r="H16" s="7">
        <f t="shared" si="6"/>
        <v>7.8369202500000004</v>
      </c>
      <c r="I16" s="7">
        <f t="shared" si="6"/>
        <v>7.6704365000000001</v>
      </c>
      <c r="J16" s="7"/>
      <c r="U16" s="10">
        <f t="shared" ref="U16:Z16" si="7">SUM(U12:U15)</f>
        <v>0.32163975000000089</v>
      </c>
      <c r="V16" s="10">
        <f t="shared" si="7"/>
        <v>-0.4281332500000018</v>
      </c>
      <c r="W16" s="10">
        <f t="shared" si="7"/>
        <v>-0.30219074999999868</v>
      </c>
      <c r="X16" s="10">
        <f t="shared" si="7"/>
        <v>-2.1699499999999206E-2</v>
      </c>
      <c r="Y16" s="10">
        <f t="shared" si="7"/>
        <v>-0.19228175000000081</v>
      </c>
      <c r="Z16" s="10">
        <f t="shared" si="7"/>
        <v>-0.33427374999999965</v>
      </c>
      <c r="AA16" s="10">
        <f>SUM(AA12:AA15)</f>
        <v>-0.16648375000000004</v>
      </c>
    </row>
    <row r="18" spans="1:289">
      <c r="A18" s="1" t="s">
        <v>6</v>
      </c>
      <c r="B18" s="1">
        <v>2010</v>
      </c>
      <c r="C18" s="1">
        <v>2011</v>
      </c>
      <c r="D18" s="1">
        <v>2012</v>
      </c>
      <c r="E18" s="1">
        <v>2013</v>
      </c>
      <c r="F18" s="1">
        <v>2014</v>
      </c>
      <c r="G18" s="1">
        <v>2015</v>
      </c>
      <c r="H18" s="1">
        <v>2016</v>
      </c>
      <c r="I18" s="1">
        <v>2017</v>
      </c>
      <c r="K18" s="1" t="s">
        <v>6</v>
      </c>
      <c r="L18" s="1">
        <v>2010</v>
      </c>
      <c r="M18" s="1">
        <v>2011</v>
      </c>
      <c r="N18" s="1">
        <v>2012</v>
      </c>
      <c r="O18" s="1">
        <v>2013</v>
      </c>
      <c r="P18" s="1">
        <v>2014</v>
      </c>
      <c r="Q18" s="1">
        <v>2015</v>
      </c>
      <c r="R18" s="1">
        <v>2016</v>
      </c>
      <c r="S18" s="1">
        <v>2017</v>
      </c>
      <c r="T18" s="1" t="s">
        <v>6</v>
      </c>
      <c r="AC18" s="1" t="s">
        <v>6</v>
      </c>
    </row>
    <row r="19" spans="1:289">
      <c r="A19" s="1" t="s">
        <v>12</v>
      </c>
      <c r="B19" s="7">
        <f>+'[1]annuel '!Q33/1000</f>
        <v>2.2347957500000004</v>
      </c>
      <c r="C19" s="7">
        <f>+'[1]annuel '!R33/1000</f>
        <v>2.3082934999999996</v>
      </c>
      <c r="D19" s="7">
        <f>+'[1]annuel '!S33/1000</f>
        <v>2.2483612499999999</v>
      </c>
      <c r="E19" s="7">
        <f>+'[1]annuel '!T33/1000</f>
        <v>2.1638337500000002</v>
      </c>
      <c r="F19" s="7">
        <f>+'[1]annuel '!U33/1000</f>
        <v>2.1866592499999995</v>
      </c>
      <c r="G19" s="7">
        <f>+'[1]annuel '!V33/1000</f>
        <v>2.3204975000000001</v>
      </c>
      <c r="H19" s="7">
        <f>+'[1]annuel '!W33/1000</f>
        <v>2.2478805000000004</v>
      </c>
      <c r="I19" s="7">
        <f>+'[1]annuel '!X33/1000</f>
        <v>2.1573732499999996</v>
      </c>
      <c r="J19" s="7"/>
      <c r="K19" s="1" t="s">
        <v>12</v>
      </c>
      <c r="L19" s="6">
        <f t="shared" ref="L19:S23" si="8">+B19/B$23</f>
        <v>0.41805953075777652</v>
      </c>
      <c r="M19" s="6">
        <f t="shared" si="8"/>
        <v>0.43162925965827637</v>
      </c>
      <c r="N19" s="6">
        <f t="shared" si="8"/>
        <v>0.44082260397835349</v>
      </c>
      <c r="O19" s="6">
        <f t="shared" si="8"/>
        <v>0.43161765431890686</v>
      </c>
      <c r="P19" s="6">
        <f t="shared" si="8"/>
        <v>0.42977538869458559</v>
      </c>
      <c r="Q19" s="6">
        <f t="shared" si="8"/>
        <v>0.45685474316831126</v>
      </c>
      <c r="R19" s="6">
        <f t="shared" si="8"/>
        <v>0.45243603868775312</v>
      </c>
      <c r="S19" s="6">
        <f t="shared" si="8"/>
        <v>0.44148519433601063</v>
      </c>
      <c r="T19" s="1" t="s">
        <v>12</v>
      </c>
      <c r="U19" s="9">
        <f>+C19-B19</f>
        <v>7.349774999999914E-2</v>
      </c>
      <c r="V19" s="9">
        <f t="shared" ref="V19:AA23" si="9">+D19-C19</f>
        <v>-5.9932249999999687E-2</v>
      </c>
      <c r="W19" s="9">
        <f t="shared" si="9"/>
        <v>-8.4527499999999645E-2</v>
      </c>
      <c r="X19" s="9">
        <f t="shared" si="9"/>
        <v>2.2825499999999277E-2</v>
      </c>
      <c r="Y19" s="9">
        <f t="shared" si="9"/>
        <v>0.1338382500000006</v>
      </c>
      <c r="Z19" s="9">
        <f t="shared" si="9"/>
        <v>-7.261699999999971E-2</v>
      </c>
      <c r="AA19" s="9">
        <f t="shared" si="9"/>
        <v>-9.0507250000000816E-2</v>
      </c>
      <c r="AC19" s="1" t="s">
        <v>12</v>
      </c>
      <c r="AD19" s="9">
        <f>+U19</f>
        <v>7.349774999999914E-2</v>
      </c>
      <c r="AE19" s="9">
        <f t="shared" ref="AE19:AJ23" si="10">+AD19+V19</f>
        <v>1.3565499999999453E-2</v>
      </c>
      <c r="AF19" s="9">
        <f t="shared" si="10"/>
        <v>-7.0962000000000192E-2</v>
      </c>
      <c r="AG19" s="9">
        <f t="shared" si="10"/>
        <v>-4.8136500000000915E-2</v>
      </c>
      <c r="AH19" s="9">
        <f t="shared" si="10"/>
        <v>8.5701749999999688E-2</v>
      </c>
      <c r="AI19" s="9">
        <f t="shared" si="10"/>
        <v>1.3084749999999978E-2</v>
      </c>
      <c r="AJ19" s="9">
        <f t="shared" si="10"/>
        <v>-7.7422500000000838E-2</v>
      </c>
    </row>
    <row r="20" spans="1:289">
      <c r="A20" s="1" t="s">
        <v>13</v>
      </c>
      <c r="B20" s="7">
        <f>+'[1]annuel '!Q39/1000</f>
        <v>0.85770774999999999</v>
      </c>
      <c r="C20" s="7">
        <f>+'[1]annuel '!R39/1000</f>
        <v>0.85902650000000003</v>
      </c>
      <c r="D20" s="7">
        <f>+'[1]annuel '!S39/1000</f>
        <v>0.83537699999999993</v>
      </c>
      <c r="E20" s="7">
        <f>+'[1]annuel '!T39/1000</f>
        <v>0.89091225000000007</v>
      </c>
      <c r="F20" s="7">
        <f>+'[1]annuel '!U39/1000</f>
        <v>0.91288725000000015</v>
      </c>
      <c r="G20" s="7">
        <f>+'[1]annuel '!V39/1000</f>
        <v>0.90785425000000008</v>
      </c>
      <c r="H20" s="7">
        <f>+'[1]annuel '!W39/1000</f>
        <v>0.86724824999999994</v>
      </c>
      <c r="I20" s="7">
        <f>+'[1]annuel '!X39/1000</f>
        <v>0.90280825000000009</v>
      </c>
      <c r="J20" s="7"/>
      <c r="K20" s="1" t="s">
        <v>13</v>
      </c>
      <c r="L20" s="6">
        <f t="shared" si="8"/>
        <v>0.16044996483115212</v>
      </c>
      <c r="M20" s="6">
        <f t="shared" si="8"/>
        <v>0.16062990786130119</v>
      </c>
      <c r="N20" s="6">
        <f t="shared" si="8"/>
        <v>0.1637873204066406</v>
      </c>
      <c r="O20" s="6">
        <f t="shared" si="8"/>
        <v>0.17770933443892328</v>
      </c>
      <c r="P20" s="6">
        <f t="shared" si="8"/>
        <v>0.17942277595518435</v>
      </c>
      <c r="Q20" s="6">
        <f t="shared" si="8"/>
        <v>0.17873646501149426</v>
      </c>
      <c r="R20" s="6">
        <f t="shared" si="8"/>
        <v>0.17455303464258268</v>
      </c>
      <c r="S20" s="6">
        <f t="shared" si="8"/>
        <v>0.18475081940475704</v>
      </c>
      <c r="T20" s="1" t="s">
        <v>13</v>
      </c>
      <c r="U20" s="9">
        <f t="shared" ref="U20:U23" si="11">+C20-B20</f>
        <v>1.3187500000000352E-3</v>
      </c>
      <c r="V20" s="9">
        <f t="shared" si="9"/>
        <v>-2.3649500000000101E-2</v>
      </c>
      <c r="W20" s="9">
        <f t="shared" si="9"/>
        <v>5.5535250000000147E-2</v>
      </c>
      <c r="X20" s="9">
        <f t="shared" si="9"/>
        <v>2.1975000000000078E-2</v>
      </c>
      <c r="Y20" s="9">
        <f t="shared" si="9"/>
        <v>-5.0330000000000652E-3</v>
      </c>
      <c r="Z20" s="9">
        <f t="shared" si="9"/>
        <v>-4.0606000000000142E-2</v>
      </c>
      <c r="AA20" s="9">
        <f t="shared" si="9"/>
        <v>3.5560000000000147E-2</v>
      </c>
      <c r="AC20" s="1" t="s">
        <v>13</v>
      </c>
      <c r="AD20" s="9">
        <f>+U20</f>
        <v>1.3187500000000352E-3</v>
      </c>
      <c r="AE20" s="9">
        <f t="shared" si="10"/>
        <v>-2.2330750000000066E-2</v>
      </c>
      <c r="AF20" s="9">
        <f t="shared" si="10"/>
        <v>3.3204500000000081E-2</v>
      </c>
      <c r="AG20" s="9">
        <f t="shared" si="10"/>
        <v>5.5179500000000159E-2</v>
      </c>
      <c r="AH20" s="9">
        <f t="shared" si="10"/>
        <v>5.0146500000000094E-2</v>
      </c>
      <c r="AI20" s="9">
        <f t="shared" si="10"/>
        <v>9.5404999999999518E-3</v>
      </c>
      <c r="AJ20" s="9">
        <f t="shared" si="10"/>
        <v>4.5100500000000099E-2</v>
      </c>
    </row>
    <row r="21" spans="1:289">
      <c r="A21" s="1" t="s">
        <v>14</v>
      </c>
      <c r="B21" s="7">
        <f>+'[1]annuel '!Q47/1000</f>
        <v>0.87772024999999998</v>
      </c>
      <c r="C21" s="7">
        <f>+'[1]annuel '!R47/1000</f>
        <v>0.86028250000000006</v>
      </c>
      <c r="D21" s="7">
        <f>+'[1]annuel '!S47/1000</f>
        <v>0.77677775000000004</v>
      </c>
      <c r="E21" s="7">
        <f>+'[1]annuel '!T47/1000</f>
        <v>0.77894050000000004</v>
      </c>
      <c r="F21" s="7">
        <f>+'[1]annuel '!U47/1000</f>
        <v>0.80479449999999997</v>
      </c>
      <c r="G21" s="7">
        <f>+'[1]annuel '!V47/1000</f>
        <v>0.72231624999999999</v>
      </c>
      <c r="H21" s="7">
        <f>+'[1]annuel '!W47/1000</f>
        <v>0.72913699999999992</v>
      </c>
      <c r="I21" s="7">
        <f>+'[1]annuel '!X47/1000</f>
        <v>0.71504925000000008</v>
      </c>
      <c r="J21" s="7"/>
      <c r="K21" s="1" t="s">
        <v>14</v>
      </c>
      <c r="L21" s="6">
        <f t="shared" si="8"/>
        <v>0.16419366998151766</v>
      </c>
      <c r="M21" s="6">
        <f t="shared" si="8"/>
        <v>0.16086476809468606</v>
      </c>
      <c r="N21" s="6">
        <f t="shared" si="8"/>
        <v>0.15229811956038936</v>
      </c>
      <c r="O21" s="6">
        <f t="shared" si="8"/>
        <v>0.15537444661078811</v>
      </c>
      <c r="P21" s="6">
        <f t="shared" si="8"/>
        <v>0.15817776320511059</v>
      </c>
      <c r="Q21" s="6">
        <f t="shared" si="8"/>
        <v>0.14220812773125061</v>
      </c>
      <c r="R21" s="6">
        <f t="shared" si="8"/>
        <v>0.14675506813670572</v>
      </c>
      <c r="S21" s="6">
        <f t="shared" si="8"/>
        <v>0.14632778871067803</v>
      </c>
      <c r="T21" s="1" t="s">
        <v>14</v>
      </c>
      <c r="U21" s="9">
        <f t="shared" si="11"/>
        <v>-1.7437749999999919E-2</v>
      </c>
      <c r="V21" s="9">
        <f t="shared" si="9"/>
        <v>-8.3504750000000016E-2</v>
      </c>
      <c r="W21" s="9">
        <f t="shared" si="9"/>
        <v>2.1627499999999911E-3</v>
      </c>
      <c r="X21" s="9">
        <f t="shared" si="9"/>
        <v>2.5853999999999933E-2</v>
      </c>
      <c r="Y21" s="9">
        <f t="shared" si="9"/>
        <v>-8.2478249999999975E-2</v>
      </c>
      <c r="Z21" s="9">
        <f t="shared" si="9"/>
        <v>6.820749999999931E-3</v>
      </c>
      <c r="AA21" s="9">
        <f t="shared" si="9"/>
        <v>-1.4087749999999843E-2</v>
      </c>
      <c r="AC21" s="1" t="s">
        <v>14</v>
      </c>
      <c r="AD21" s="9">
        <f>+U21</f>
        <v>-1.7437749999999919E-2</v>
      </c>
      <c r="AE21" s="9">
        <f t="shared" si="10"/>
        <v>-0.10094249999999994</v>
      </c>
      <c r="AF21" s="9">
        <f t="shared" si="10"/>
        <v>-9.8779749999999944E-2</v>
      </c>
      <c r="AG21" s="9">
        <f t="shared" si="10"/>
        <v>-7.2925750000000011E-2</v>
      </c>
      <c r="AH21" s="9">
        <f t="shared" si="10"/>
        <v>-0.15540399999999999</v>
      </c>
      <c r="AI21" s="9">
        <f t="shared" si="10"/>
        <v>-0.14858325000000006</v>
      </c>
      <c r="AJ21" s="9">
        <f t="shared" si="10"/>
        <v>-0.1626709999999999</v>
      </c>
    </row>
    <row r="22" spans="1:289">
      <c r="A22" s="1" t="s">
        <v>15</v>
      </c>
      <c r="B22" s="7">
        <f>+B23-B19-B20-B21</f>
        <v>1.3754162499999993</v>
      </c>
      <c r="C22" s="7">
        <f t="shared" ref="C22:I22" si="12">+C23-C19-C20-C21</f>
        <v>1.3202590000000007</v>
      </c>
      <c r="D22" s="7">
        <f t="shared" si="12"/>
        <v>1.2398604999999989</v>
      </c>
      <c r="E22" s="7">
        <f t="shared" si="12"/>
        <v>1.1796249999999993</v>
      </c>
      <c r="F22" s="7">
        <f t="shared" si="12"/>
        <v>1.1835707500000012</v>
      </c>
      <c r="G22" s="7">
        <f t="shared" si="12"/>
        <v>1.1286214999999995</v>
      </c>
      <c r="H22" s="7">
        <f t="shared" si="12"/>
        <v>1.1241282499999998</v>
      </c>
      <c r="I22" s="7">
        <f t="shared" si="12"/>
        <v>1.1113957500000005</v>
      </c>
      <c r="J22" s="7"/>
      <c r="K22" s="1" t="s">
        <v>15</v>
      </c>
      <c r="L22" s="6">
        <f t="shared" si="8"/>
        <v>0.2572968344295537</v>
      </c>
      <c r="M22" s="6">
        <f t="shared" si="8"/>
        <v>0.24687606438573637</v>
      </c>
      <c r="N22" s="6">
        <f t="shared" si="8"/>
        <v>0.24309195605461661</v>
      </c>
      <c r="O22" s="6">
        <f t="shared" si="8"/>
        <v>0.23529856463138174</v>
      </c>
      <c r="P22" s="6">
        <f t="shared" si="8"/>
        <v>0.23262407214511946</v>
      </c>
      <c r="Q22" s="6">
        <f t="shared" si="8"/>
        <v>0.22220066408894384</v>
      </c>
      <c r="R22" s="6">
        <f t="shared" si="8"/>
        <v>0.22625585853295851</v>
      </c>
      <c r="S22" s="6">
        <f t="shared" si="8"/>
        <v>0.22743619754855429</v>
      </c>
      <c r="T22" s="1" t="s">
        <v>15</v>
      </c>
      <c r="U22" s="9">
        <f t="shared" si="11"/>
        <v>-5.5157249999998603E-2</v>
      </c>
      <c r="V22" s="9">
        <f t="shared" si="9"/>
        <v>-8.0398500000001816E-2</v>
      </c>
      <c r="W22" s="9">
        <f t="shared" si="9"/>
        <v>-6.0235499999999664E-2</v>
      </c>
      <c r="X22" s="9">
        <f t="shared" si="9"/>
        <v>3.9457500000019685E-3</v>
      </c>
      <c r="Y22" s="9">
        <f t="shared" si="9"/>
        <v>-5.4949250000001726E-2</v>
      </c>
      <c r="Z22" s="9">
        <f t="shared" si="9"/>
        <v>-4.4932499999996711E-3</v>
      </c>
      <c r="AA22" s="9">
        <f t="shared" si="9"/>
        <v>-1.2732499999999369E-2</v>
      </c>
      <c r="AC22" s="1" t="s">
        <v>15</v>
      </c>
      <c r="AD22" s="9">
        <f>+U22</f>
        <v>-5.5157249999998603E-2</v>
      </c>
      <c r="AE22" s="9">
        <f t="shared" si="10"/>
        <v>-0.13555575000000042</v>
      </c>
      <c r="AF22" s="9">
        <f t="shared" si="10"/>
        <v>-0.19579125000000008</v>
      </c>
      <c r="AG22" s="9">
        <f t="shared" si="10"/>
        <v>-0.19184549999999811</v>
      </c>
      <c r="AH22" s="9">
        <f t="shared" si="10"/>
        <v>-0.24679474999999984</v>
      </c>
      <c r="AI22" s="9">
        <f t="shared" si="10"/>
        <v>-0.25128799999999951</v>
      </c>
      <c r="AJ22" s="9">
        <f t="shared" si="10"/>
        <v>-0.26402049999999888</v>
      </c>
    </row>
    <row r="23" spans="1:289">
      <c r="A23" s="1" t="s">
        <v>11</v>
      </c>
      <c r="B23" s="7">
        <f>+B15</f>
        <v>5.3456399999999995</v>
      </c>
      <c r="C23" s="7">
        <f t="shared" ref="C23:I23" si="13">+C15</f>
        <v>5.3478615000000005</v>
      </c>
      <c r="D23" s="7">
        <f t="shared" si="13"/>
        <v>5.1003764999999985</v>
      </c>
      <c r="E23" s="7">
        <f t="shared" si="13"/>
        <v>5.0133114999999995</v>
      </c>
      <c r="F23" s="7">
        <f t="shared" si="13"/>
        <v>5.0879117500000008</v>
      </c>
      <c r="G23" s="7">
        <f t="shared" si="13"/>
        <v>5.0792894999999998</v>
      </c>
      <c r="H23" s="7">
        <f t="shared" si="13"/>
        <v>4.968394</v>
      </c>
      <c r="I23" s="7">
        <f t="shared" si="13"/>
        <v>4.8866265000000002</v>
      </c>
      <c r="J23" s="7"/>
      <c r="K23" s="1" t="s">
        <v>11</v>
      </c>
      <c r="L23" s="6">
        <f t="shared" si="8"/>
        <v>1</v>
      </c>
      <c r="M23" s="6">
        <f t="shared" si="8"/>
        <v>1</v>
      </c>
      <c r="N23" s="6">
        <f t="shared" si="8"/>
        <v>1</v>
      </c>
      <c r="O23" s="6">
        <f t="shared" si="8"/>
        <v>1</v>
      </c>
      <c r="P23" s="6">
        <f t="shared" si="8"/>
        <v>1</v>
      </c>
      <c r="Q23" s="6">
        <f t="shared" si="8"/>
        <v>1</v>
      </c>
      <c r="R23" s="6">
        <f t="shared" si="8"/>
        <v>1</v>
      </c>
      <c r="S23" s="6">
        <f t="shared" si="8"/>
        <v>1</v>
      </c>
      <c r="T23" s="1" t="s">
        <v>11</v>
      </c>
      <c r="U23" s="9">
        <f t="shared" si="11"/>
        <v>2.2215000000009866E-3</v>
      </c>
      <c r="V23" s="9">
        <f t="shared" si="9"/>
        <v>-0.24748500000000195</v>
      </c>
      <c r="W23" s="9">
        <f t="shared" si="9"/>
        <v>-8.706499999999906E-2</v>
      </c>
      <c r="X23" s="9">
        <f t="shared" si="9"/>
        <v>7.4600250000001367E-2</v>
      </c>
      <c r="Y23" s="9">
        <f t="shared" si="9"/>
        <v>-8.6222500000010527E-3</v>
      </c>
      <c r="Z23" s="9">
        <f t="shared" si="9"/>
        <v>-0.11089549999999981</v>
      </c>
      <c r="AA23" s="9">
        <f t="shared" si="9"/>
        <v>-8.1767499999999771E-2</v>
      </c>
      <c r="AC23" s="1" t="s">
        <v>11</v>
      </c>
      <c r="AD23" s="9">
        <f>+U23</f>
        <v>2.2215000000009866E-3</v>
      </c>
      <c r="AE23" s="9">
        <f t="shared" si="10"/>
        <v>-0.24526350000000097</v>
      </c>
      <c r="AF23" s="9">
        <f t="shared" si="10"/>
        <v>-0.33232850000000003</v>
      </c>
      <c r="AG23" s="9">
        <f t="shared" si="10"/>
        <v>-0.25772824999999866</v>
      </c>
      <c r="AH23" s="9">
        <f t="shared" si="10"/>
        <v>-0.26635049999999971</v>
      </c>
      <c r="AI23" s="9">
        <f t="shared" si="10"/>
        <v>-0.37724599999999953</v>
      </c>
      <c r="AJ23" s="9">
        <f t="shared" si="10"/>
        <v>-0.4590134999999993</v>
      </c>
    </row>
    <row r="25" spans="1:289">
      <c r="A25" s="1" t="s">
        <v>16</v>
      </c>
      <c r="B25" s="11">
        <v>161.23581300000001</v>
      </c>
      <c r="C25" s="11">
        <v>147.76079299999998</v>
      </c>
      <c r="D25" s="11">
        <v>124.95628600000001</v>
      </c>
      <c r="E25" s="11">
        <v>119.27873999999998</v>
      </c>
      <c r="F25" s="11">
        <v>106.49239800000001</v>
      </c>
      <c r="G25" s="11">
        <v>113.95399999999999</v>
      </c>
      <c r="H25" s="11">
        <v>111.803</v>
      </c>
      <c r="I25" s="11">
        <v>104.39100000000001</v>
      </c>
      <c r="J25" s="11"/>
    </row>
    <row r="27" spans="1:289">
      <c r="A27" s="1" t="s">
        <v>17</v>
      </c>
      <c r="B27" s="1">
        <v>1995</v>
      </c>
      <c r="N27" s="1">
        <v>1996</v>
      </c>
      <c r="Z27" s="1">
        <v>1997</v>
      </c>
      <c r="AL27" s="1">
        <v>1998</v>
      </c>
      <c r="AX27" s="1">
        <v>1999</v>
      </c>
      <c r="BJ27" s="1">
        <v>2000</v>
      </c>
      <c r="BV27" s="1">
        <v>2001</v>
      </c>
      <c r="CH27" s="1">
        <v>2002</v>
      </c>
      <c r="CT27" s="1">
        <v>2003</v>
      </c>
      <c r="DF27" s="1">
        <v>2004</v>
      </c>
      <c r="DR27" s="1">
        <v>2005</v>
      </c>
      <c r="ED27" s="1">
        <v>2006</v>
      </c>
      <c r="EP27" s="1">
        <v>2007</v>
      </c>
      <c r="FB27" s="1">
        <v>2008</v>
      </c>
      <c r="FN27" s="1">
        <v>2009</v>
      </c>
      <c r="FZ27" s="1">
        <v>2010</v>
      </c>
      <c r="GL27" s="1">
        <v>2011</v>
      </c>
      <c r="GX27" s="1">
        <v>2012</v>
      </c>
      <c r="HJ27" s="1">
        <v>2013</v>
      </c>
      <c r="HV27" s="1">
        <v>2014</v>
      </c>
      <c r="IH27" s="1">
        <v>2015</v>
      </c>
      <c r="IT27" s="1">
        <v>2016</v>
      </c>
      <c r="JF27" s="1">
        <v>2017</v>
      </c>
      <c r="JR27" s="1">
        <v>2018</v>
      </c>
    </row>
    <row r="28" spans="1:289">
      <c r="B28" s="1">
        <v>1995</v>
      </c>
      <c r="C28" s="1" t="s">
        <v>18</v>
      </c>
      <c r="D28" s="1" t="s">
        <v>19</v>
      </c>
      <c r="E28" s="1" t="s">
        <v>20</v>
      </c>
      <c r="F28" s="1" t="s">
        <v>21</v>
      </c>
      <c r="G28" s="1" t="s">
        <v>22</v>
      </c>
      <c r="H28" s="1" t="s">
        <v>23</v>
      </c>
      <c r="I28" s="1" t="s">
        <v>24</v>
      </c>
      <c r="J28" s="1" t="s">
        <v>25</v>
      </c>
      <c r="K28" s="1" t="s">
        <v>26</v>
      </c>
      <c r="L28" s="1" t="s">
        <v>27</v>
      </c>
      <c r="M28" s="1" t="s">
        <v>28</v>
      </c>
      <c r="N28" s="1">
        <v>1996</v>
      </c>
      <c r="O28" s="1" t="s">
        <v>18</v>
      </c>
      <c r="P28" s="1" t="s">
        <v>19</v>
      </c>
      <c r="Q28" s="1" t="s">
        <v>20</v>
      </c>
      <c r="R28" s="1" t="s">
        <v>21</v>
      </c>
      <c r="S28" s="1" t="s">
        <v>22</v>
      </c>
      <c r="T28" s="1" t="s">
        <v>23</v>
      </c>
      <c r="U28" s="1" t="s">
        <v>24</v>
      </c>
      <c r="V28" s="1" t="s">
        <v>25</v>
      </c>
      <c r="W28" s="1" t="s">
        <v>26</v>
      </c>
      <c r="X28" s="1" t="s">
        <v>27</v>
      </c>
      <c r="Y28" s="1" t="s">
        <v>28</v>
      </c>
      <c r="Z28" s="1">
        <v>1997</v>
      </c>
      <c r="AA28" s="1" t="s">
        <v>18</v>
      </c>
      <c r="AB28" s="1" t="s">
        <v>19</v>
      </c>
      <c r="AC28" s="1" t="s">
        <v>20</v>
      </c>
      <c r="AD28" s="1" t="s">
        <v>21</v>
      </c>
      <c r="AE28" s="1" t="s">
        <v>22</v>
      </c>
      <c r="AF28" s="1" t="s">
        <v>23</v>
      </c>
      <c r="AG28" s="1" t="s">
        <v>24</v>
      </c>
      <c r="AH28" s="1" t="s">
        <v>25</v>
      </c>
      <c r="AI28" s="1" t="s">
        <v>26</v>
      </c>
      <c r="AJ28" s="1" t="s">
        <v>27</v>
      </c>
      <c r="AK28" s="1" t="s">
        <v>28</v>
      </c>
      <c r="AL28" s="1">
        <v>1998</v>
      </c>
      <c r="AM28" s="1" t="s">
        <v>18</v>
      </c>
      <c r="AN28" s="1" t="s">
        <v>19</v>
      </c>
      <c r="AO28" s="1" t="s">
        <v>20</v>
      </c>
      <c r="AP28" s="1" t="s">
        <v>21</v>
      </c>
      <c r="AQ28" s="1" t="s">
        <v>22</v>
      </c>
      <c r="AR28" s="1" t="s">
        <v>23</v>
      </c>
      <c r="AS28" s="1" t="s">
        <v>24</v>
      </c>
      <c r="AT28" s="1" t="s">
        <v>25</v>
      </c>
      <c r="AU28" s="1" t="s">
        <v>26</v>
      </c>
      <c r="AV28" s="1" t="s">
        <v>27</v>
      </c>
      <c r="AW28" s="1" t="s">
        <v>28</v>
      </c>
      <c r="AX28" s="1">
        <v>1999</v>
      </c>
      <c r="AY28" s="1" t="s">
        <v>18</v>
      </c>
      <c r="AZ28" s="1" t="s">
        <v>19</v>
      </c>
      <c r="BA28" s="1" t="s">
        <v>20</v>
      </c>
      <c r="BB28" s="1" t="s">
        <v>21</v>
      </c>
      <c r="BC28" s="1" t="s">
        <v>22</v>
      </c>
      <c r="BD28" s="1" t="s">
        <v>23</v>
      </c>
      <c r="BE28" s="1" t="s">
        <v>24</v>
      </c>
      <c r="BF28" s="1" t="s">
        <v>25</v>
      </c>
      <c r="BG28" s="1" t="s">
        <v>26</v>
      </c>
      <c r="BH28" s="1" t="s">
        <v>27</v>
      </c>
      <c r="BI28" s="1" t="s">
        <v>28</v>
      </c>
      <c r="BJ28" s="1">
        <v>2000</v>
      </c>
      <c r="BK28" s="1" t="s">
        <v>18</v>
      </c>
      <c r="BL28" s="1" t="s">
        <v>19</v>
      </c>
      <c r="BM28" s="1" t="s">
        <v>20</v>
      </c>
      <c r="BN28" s="1" t="s">
        <v>21</v>
      </c>
      <c r="BO28" s="1" t="s">
        <v>22</v>
      </c>
      <c r="BP28" s="1" t="s">
        <v>23</v>
      </c>
      <c r="BQ28" s="1" t="s">
        <v>24</v>
      </c>
      <c r="BR28" s="1" t="s">
        <v>25</v>
      </c>
      <c r="BS28" s="1" t="s">
        <v>26</v>
      </c>
      <c r="BT28" s="1" t="s">
        <v>27</v>
      </c>
      <c r="BU28" s="1" t="s">
        <v>28</v>
      </c>
      <c r="BV28" s="1">
        <v>2001</v>
      </c>
      <c r="BW28" s="1" t="s">
        <v>18</v>
      </c>
      <c r="BX28" s="1" t="s">
        <v>19</v>
      </c>
      <c r="BY28" s="1" t="s">
        <v>20</v>
      </c>
      <c r="BZ28" s="1" t="s">
        <v>21</v>
      </c>
      <c r="CA28" s="1" t="s">
        <v>22</v>
      </c>
      <c r="CB28" s="1" t="s">
        <v>23</v>
      </c>
      <c r="CC28" s="1" t="s">
        <v>24</v>
      </c>
      <c r="CD28" s="1" t="s">
        <v>25</v>
      </c>
      <c r="CE28" s="1" t="s">
        <v>26</v>
      </c>
      <c r="CF28" s="1" t="s">
        <v>27</v>
      </c>
      <c r="CG28" s="1" t="s">
        <v>28</v>
      </c>
      <c r="CH28" s="1">
        <v>2002</v>
      </c>
      <c r="CI28" s="1" t="s">
        <v>18</v>
      </c>
      <c r="CJ28" s="1" t="s">
        <v>19</v>
      </c>
      <c r="CK28" s="1" t="s">
        <v>20</v>
      </c>
      <c r="CL28" s="1" t="s">
        <v>21</v>
      </c>
      <c r="CM28" s="1" t="s">
        <v>22</v>
      </c>
      <c r="CN28" s="1" t="s">
        <v>23</v>
      </c>
      <c r="CO28" s="1" t="s">
        <v>24</v>
      </c>
      <c r="CP28" s="1" t="s">
        <v>25</v>
      </c>
      <c r="CQ28" s="1" t="s">
        <v>26</v>
      </c>
      <c r="CR28" s="1" t="s">
        <v>27</v>
      </c>
      <c r="CS28" s="1" t="s">
        <v>28</v>
      </c>
      <c r="CT28" s="1">
        <v>2003</v>
      </c>
      <c r="CU28" s="1" t="s">
        <v>18</v>
      </c>
      <c r="CV28" s="1" t="s">
        <v>19</v>
      </c>
      <c r="CW28" s="1" t="s">
        <v>20</v>
      </c>
      <c r="CX28" s="1" t="s">
        <v>21</v>
      </c>
      <c r="CY28" s="1" t="s">
        <v>22</v>
      </c>
      <c r="CZ28" s="1" t="s">
        <v>23</v>
      </c>
      <c r="DA28" s="1" t="s">
        <v>24</v>
      </c>
      <c r="DB28" s="1" t="s">
        <v>25</v>
      </c>
      <c r="DC28" s="1" t="s">
        <v>26</v>
      </c>
      <c r="DD28" s="1" t="s">
        <v>27</v>
      </c>
      <c r="DE28" s="1" t="s">
        <v>28</v>
      </c>
      <c r="DF28" s="1">
        <v>2004</v>
      </c>
      <c r="DG28" s="1" t="s">
        <v>18</v>
      </c>
      <c r="DH28" s="1" t="s">
        <v>19</v>
      </c>
      <c r="DI28" s="1" t="s">
        <v>20</v>
      </c>
      <c r="DJ28" s="1" t="s">
        <v>21</v>
      </c>
      <c r="DK28" s="1" t="s">
        <v>22</v>
      </c>
      <c r="DL28" s="1" t="s">
        <v>23</v>
      </c>
      <c r="DM28" s="1" t="s">
        <v>24</v>
      </c>
      <c r="DN28" s="1" t="s">
        <v>25</v>
      </c>
      <c r="DO28" s="1" t="s">
        <v>26</v>
      </c>
      <c r="DP28" s="1" t="s">
        <v>27</v>
      </c>
      <c r="DQ28" s="1" t="s">
        <v>28</v>
      </c>
      <c r="DR28" s="1">
        <v>2005</v>
      </c>
      <c r="DS28" s="1" t="s">
        <v>18</v>
      </c>
      <c r="DT28" s="1" t="s">
        <v>19</v>
      </c>
      <c r="DU28" s="1" t="s">
        <v>29</v>
      </c>
      <c r="DV28" s="1" t="s">
        <v>21</v>
      </c>
      <c r="DW28" s="1" t="s">
        <v>22</v>
      </c>
      <c r="DX28" s="1" t="s">
        <v>23</v>
      </c>
      <c r="DY28" s="1" t="s">
        <v>24</v>
      </c>
      <c r="DZ28" s="1" t="s">
        <v>25</v>
      </c>
      <c r="EA28" s="1" t="s">
        <v>26</v>
      </c>
      <c r="EB28" s="1" t="s">
        <v>27</v>
      </c>
      <c r="EC28" s="1" t="s">
        <v>28</v>
      </c>
      <c r="ED28" s="1">
        <v>2006</v>
      </c>
      <c r="EE28" s="1" t="s">
        <v>18</v>
      </c>
      <c r="EF28" s="1" t="s">
        <v>19</v>
      </c>
      <c r="EG28" s="1" t="s">
        <v>29</v>
      </c>
      <c r="EH28" s="1" t="s">
        <v>21</v>
      </c>
      <c r="EI28" s="1" t="s">
        <v>22</v>
      </c>
      <c r="EJ28" s="1" t="s">
        <v>23</v>
      </c>
      <c r="EK28" s="1" t="s">
        <v>24</v>
      </c>
      <c r="EL28" s="1" t="s">
        <v>25</v>
      </c>
      <c r="EM28" s="1" t="s">
        <v>30</v>
      </c>
      <c r="EN28" s="1" t="s">
        <v>31</v>
      </c>
      <c r="EO28" s="1" t="s">
        <v>32</v>
      </c>
      <c r="EP28" s="1">
        <v>2007</v>
      </c>
      <c r="EQ28" s="1" t="s">
        <v>18</v>
      </c>
      <c r="ER28" s="1" t="s">
        <v>19</v>
      </c>
      <c r="ES28" s="1" t="s">
        <v>29</v>
      </c>
      <c r="ET28" s="1" t="s">
        <v>21</v>
      </c>
      <c r="EU28" s="1" t="s">
        <v>22</v>
      </c>
      <c r="EV28" s="1" t="s">
        <v>23</v>
      </c>
      <c r="EW28" s="1" t="s">
        <v>24</v>
      </c>
      <c r="EX28" s="1" t="s">
        <v>25</v>
      </c>
      <c r="EY28" s="1" t="s">
        <v>30</v>
      </c>
      <c r="EZ28" s="1" t="s">
        <v>31</v>
      </c>
      <c r="FA28" s="1" t="s">
        <v>32</v>
      </c>
      <c r="FB28" s="1">
        <v>2008</v>
      </c>
      <c r="FC28" s="1" t="s">
        <v>18</v>
      </c>
      <c r="FD28" s="1" t="s">
        <v>19</v>
      </c>
      <c r="FE28" s="1" t="s">
        <v>29</v>
      </c>
      <c r="FF28" s="1" t="s">
        <v>21</v>
      </c>
      <c r="FG28" s="1" t="s">
        <v>22</v>
      </c>
      <c r="FH28" s="1" t="s">
        <v>23</v>
      </c>
      <c r="FI28" s="1" t="s">
        <v>24</v>
      </c>
      <c r="FJ28" s="1" t="s">
        <v>25</v>
      </c>
      <c r="FK28" s="1" t="s">
        <v>30</v>
      </c>
      <c r="FL28" s="1" t="s">
        <v>31</v>
      </c>
      <c r="FM28" s="1" t="s">
        <v>32</v>
      </c>
      <c r="FN28" s="1">
        <v>2009</v>
      </c>
      <c r="FO28" s="1" t="s">
        <v>18</v>
      </c>
      <c r="FP28" s="1" t="s">
        <v>19</v>
      </c>
      <c r="FQ28" s="1" t="s">
        <v>29</v>
      </c>
      <c r="FR28" s="1" t="s">
        <v>21</v>
      </c>
      <c r="FS28" s="1" t="s">
        <v>22</v>
      </c>
      <c r="FT28" s="1" t="s">
        <v>23</v>
      </c>
      <c r="FU28" s="1" t="s">
        <v>24</v>
      </c>
      <c r="FV28" s="1" t="s">
        <v>25</v>
      </c>
      <c r="FW28" s="1" t="s">
        <v>30</v>
      </c>
      <c r="FX28" s="1" t="s">
        <v>31</v>
      </c>
      <c r="FY28" s="1" t="s">
        <v>32</v>
      </c>
      <c r="FZ28" s="1">
        <v>2010</v>
      </c>
      <c r="GA28" s="1" t="s">
        <v>18</v>
      </c>
      <c r="GB28" s="1" t="s">
        <v>19</v>
      </c>
      <c r="GC28" s="1" t="s">
        <v>29</v>
      </c>
      <c r="GD28" s="1" t="s">
        <v>21</v>
      </c>
      <c r="GE28" s="1" t="s">
        <v>22</v>
      </c>
      <c r="GF28" s="1" t="s">
        <v>23</v>
      </c>
      <c r="GG28" s="1" t="s">
        <v>24</v>
      </c>
      <c r="GH28" s="1" t="s">
        <v>25</v>
      </c>
      <c r="GI28" s="1" t="s">
        <v>30</v>
      </c>
      <c r="GJ28" s="1" t="s">
        <v>31</v>
      </c>
      <c r="GK28" s="1" t="s">
        <v>32</v>
      </c>
      <c r="GL28" s="1">
        <v>2011</v>
      </c>
      <c r="GM28" s="1" t="s">
        <v>18</v>
      </c>
      <c r="GN28" s="1" t="s">
        <v>19</v>
      </c>
      <c r="GO28" s="1" t="s">
        <v>29</v>
      </c>
      <c r="GP28" s="1" t="s">
        <v>21</v>
      </c>
      <c r="GQ28" s="1" t="s">
        <v>22</v>
      </c>
      <c r="GR28" s="1" t="s">
        <v>23</v>
      </c>
      <c r="GS28" s="1" t="s">
        <v>24</v>
      </c>
      <c r="GT28" s="1" t="s">
        <v>25</v>
      </c>
      <c r="GU28" s="1" t="s">
        <v>30</v>
      </c>
      <c r="GV28" s="1" t="s">
        <v>31</v>
      </c>
      <c r="GW28" s="1" t="s">
        <v>32</v>
      </c>
      <c r="GX28" s="1">
        <v>2012</v>
      </c>
      <c r="GY28" s="1" t="s">
        <v>18</v>
      </c>
      <c r="GZ28" s="1" t="s">
        <v>19</v>
      </c>
      <c r="HA28" s="1" t="s">
        <v>29</v>
      </c>
      <c r="HB28" s="1" t="s">
        <v>21</v>
      </c>
      <c r="HC28" s="1" t="s">
        <v>22</v>
      </c>
      <c r="HD28" s="1" t="s">
        <v>23</v>
      </c>
      <c r="HE28" s="1" t="s">
        <v>24</v>
      </c>
      <c r="HF28" s="1" t="s">
        <v>25</v>
      </c>
      <c r="HG28" s="1" t="s">
        <v>30</v>
      </c>
      <c r="HH28" s="1" t="s">
        <v>31</v>
      </c>
      <c r="HI28" s="1" t="s">
        <v>32</v>
      </c>
      <c r="HJ28" s="1">
        <v>2013</v>
      </c>
      <c r="HK28" s="1" t="s">
        <v>18</v>
      </c>
      <c r="HL28" s="1" t="s">
        <v>19</v>
      </c>
      <c r="HM28" s="1" t="s">
        <v>29</v>
      </c>
      <c r="HN28" s="1" t="s">
        <v>21</v>
      </c>
      <c r="HO28" s="1" t="s">
        <v>22</v>
      </c>
      <c r="HP28" s="1" t="s">
        <v>23</v>
      </c>
      <c r="HQ28" s="1" t="s">
        <v>24</v>
      </c>
      <c r="HR28" s="1" t="s">
        <v>25</v>
      </c>
      <c r="HS28" s="1" t="s">
        <v>30</v>
      </c>
      <c r="HT28" s="1" t="s">
        <v>31</v>
      </c>
      <c r="HU28" s="1" t="s">
        <v>32</v>
      </c>
      <c r="HV28" s="1">
        <v>2014</v>
      </c>
      <c r="HW28" s="1" t="s">
        <v>18</v>
      </c>
      <c r="HX28" s="1" t="s">
        <v>19</v>
      </c>
      <c r="HY28" s="1" t="s">
        <v>29</v>
      </c>
      <c r="HZ28" s="1" t="s">
        <v>21</v>
      </c>
      <c r="IA28" s="1" t="s">
        <v>22</v>
      </c>
      <c r="IB28" s="1" t="s">
        <v>23</v>
      </c>
      <c r="IC28" s="1" t="s">
        <v>24</v>
      </c>
      <c r="ID28" s="1" t="s">
        <v>25</v>
      </c>
      <c r="IE28" s="1" t="s">
        <v>30</v>
      </c>
      <c r="IF28" s="1" t="s">
        <v>31</v>
      </c>
      <c r="IG28" s="1" t="s">
        <v>32</v>
      </c>
      <c r="IH28" s="1">
        <v>2015</v>
      </c>
      <c r="II28" s="1" t="s">
        <v>18</v>
      </c>
      <c r="IJ28" s="1" t="s">
        <v>19</v>
      </c>
      <c r="IK28" s="1" t="s">
        <v>29</v>
      </c>
      <c r="IL28" s="1" t="s">
        <v>21</v>
      </c>
      <c r="IM28" s="1" t="s">
        <v>22</v>
      </c>
      <c r="IN28" s="1" t="s">
        <v>23</v>
      </c>
      <c r="IO28" s="1" t="s">
        <v>24</v>
      </c>
      <c r="IP28" s="1" t="s">
        <v>25</v>
      </c>
      <c r="IQ28" s="1" t="s">
        <v>30</v>
      </c>
      <c r="IR28" s="1" t="s">
        <v>31</v>
      </c>
      <c r="IS28" s="1" t="s">
        <v>32</v>
      </c>
      <c r="IT28" s="1">
        <v>2016</v>
      </c>
      <c r="IU28" s="1" t="s">
        <v>18</v>
      </c>
      <c r="IV28" s="1" t="s">
        <v>19</v>
      </c>
      <c r="IW28" s="1" t="s">
        <v>29</v>
      </c>
      <c r="IX28" s="1" t="s">
        <v>21</v>
      </c>
      <c r="IY28" s="1" t="s">
        <v>22</v>
      </c>
      <c r="IZ28" s="1" t="s">
        <v>23</v>
      </c>
      <c r="JA28" s="1" t="s">
        <v>24</v>
      </c>
      <c r="JB28" s="1" t="s">
        <v>25</v>
      </c>
      <c r="JC28" s="1" t="s">
        <v>30</v>
      </c>
      <c r="JD28" s="1" t="s">
        <v>31</v>
      </c>
      <c r="JE28" s="1" t="s">
        <v>32</v>
      </c>
      <c r="JF28" s="1">
        <v>2017</v>
      </c>
      <c r="JG28" s="1" t="s">
        <v>18</v>
      </c>
      <c r="JH28" s="1" t="s">
        <v>19</v>
      </c>
      <c r="JI28" s="1" t="s">
        <v>29</v>
      </c>
      <c r="JJ28" s="1" t="s">
        <v>21</v>
      </c>
      <c r="JK28" s="1" t="s">
        <v>22</v>
      </c>
      <c r="JL28" s="1" t="s">
        <v>23</v>
      </c>
      <c r="JM28" s="1" t="s">
        <v>24</v>
      </c>
      <c r="JN28" s="1" t="s">
        <v>25</v>
      </c>
      <c r="JO28" s="1" t="s">
        <v>30</v>
      </c>
      <c r="JP28" s="1" t="s">
        <v>31</v>
      </c>
      <c r="JQ28" s="1" t="s">
        <v>32</v>
      </c>
      <c r="JR28" s="1">
        <v>2018</v>
      </c>
      <c r="JS28" s="1" t="s">
        <v>18</v>
      </c>
      <c r="JT28" s="1" t="s">
        <v>19</v>
      </c>
      <c r="JU28" s="1" t="s">
        <v>29</v>
      </c>
      <c r="JV28" s="1" t="s">
        <v>21</v>
      </c>
      <c r="JW28" s="1" t="s">
        <v>22</v>
      </c>
      <c r="JX28" s="1" t="s">
        <v>23</v>
      </c>
      <c r="JY28" s="1" t="s">
        <v>24</v>
      </c>
      <c r="JZ28" s="1" t="s">
        <v>25</v>
      </c>
      <c r="KA28" s="1" t="s">
        <v>30</v>
      </c>
      <c r="KB28" s="1" t="s">
        <v>31</v>
      </c>
      <c r="KC28" s="1" t="s">
        <v>32</v>
      </c>
    </row>
    <row r="29" spans="1:289" ht="15">
      <c r="A29" s="1" t="s">
        <v>33</v>
      </c>
      <c r="B29" s="11">
        <v>97.757639999999981</v>
      </c>
      <c r="C29" s="11">
        <v>101.80111199999999</v>
      </c>
      <c r="D29" s="11">
        <v>108.790536</v>
      </c>
      <c r="E29" s="11">
        <v>91.544232000000008</v>
      </c>
      <c r="F29" s="11">
        <v>98.163360000000011</v>
      </c>
      <c r="G29" s="11">
        <v>103.86058799999999</v>
      </c>
      <c r="H29" s="11">
        <v>93.496319999999997</v>
      </c>
      <c r="I29" s="11">
        <v>105.51913200000001</v>
      </c>
      <c r="J29" s="11">
        <v>99.043716000000003</v>
      </c>
      <c r="K29" s="11">
        <v>104.59248000000001</v>
      </c>
      <c r="L29" s="11">
        <v>104.72928</v>
      </c>
      <c r="M29" s="11">
        <v>76.878600000000006</v>
      </c>
      <c r="N29" s="11">
        <v>92.772000000000006</v>
      </c>
      <c r="O29" s="11">
        <v>102.157296</v>
      </c>
      <c r="P29" s="11">
        <v>71.471928000000005</v>
      </c>
      <c r="Q29" s="11">
        <v>92.746200000000016</v>
      </c>
      <c r="R29" s="11">
        <v>88.763999999999996</v>
      </c>
      <c r="S29" s="11">
        <v>92.345952000000011</v>
      </c>
      <c r="T29" s="11">
        <v>96.603588000000002</v>
      </c>
      <c r="U29" s="11">
        <v>85.469664000000009</v>
      </c>
      <c r="V29" s="11">
        <v>86.536727999999997</v>
      </c>
      <c r="W29" s="11">
        <v>101.56356</v>
      </c>
      <c r="X29" s="11">
        <v>92.17459199999999</v>
      </c>
      <c r="Y29" s="11">
        <v>70.676952</v>
      </c>
      <c r="Z29" s="11">
        <v>72.869520000000009</v>
      </c>
      <c r="AA29" s="11">
        <v>83.960556000000011</v>
      </c>
      <c r="AB29" s="11">
        <v>80.613780000000006</v>
      </c>
      <c r="AC29" s="11">
        <v>88.18452000000002</v>
      </c>
      <c r="AD29" s="11">
        <v>77.710859999999997</v>
      </c>
      <c r="AE29" s="11">
        <v>83.789051999999998</v>
      </c>
      <c r="AF29" s="11">
        <v>79.856472000000011</v>
      </c>
      <c r="AG29" s="11">
        <v>88.417823999999996</v>
      </c>
      <c r="AH29" s="11">
        <v>87.964776000000001</v>
      </c>
      <c r="AI29" s="11">
        <v>98.100959999999986</v>
      </c>
      <c r="AJ29" s="11">
        <v>85.930308000000011</v>
      </c>
      <c r="AK29" s="11">
        <v>79.334760000000003</v>
      </c>
      <c r="AL29" s="11">
        <v>86.868707999999998</v>
      </c>
      <c r="AM29" s="11">
        <v>83.441399999999987</v>
      </c>
      <c r="AN29" s="11">
        <v>89.648520000000019</v>
      </c>
      <c r="AO29" s="11">
        <v>92.163816000000011</v>
      </c>
      <c r="AP29" s="11">
        <v>77.689487999999997</v>
      </c>
      <c r="AQ29" s="11">
        <v>91.676880000000011</v>
      </c>
      <c r="AR29" s="11">
        <v>102.33948000000001</v>
      </c>
      <c r="AS29" s="11">
        <v>92.820048</v>
      </c>
      <c r="AT29" s="11">
        <v>93.090816000000004</v>
      </c>
      <c r="AU29" s="11">
        <v>100.666152</v>
      </c>
      <c r="AV29" s="11">
        <v>80.903507999999988</v>
      </c>
      <c r="AW29" s="11">
        <v>80.559035999999992</v>
      </c>
      <c r="AX29" s="11">
        <v>81.572879999999998</v>
      </c>
      <c r="AY29" s="11">
        <v>85.341707999999997</v>
      </c>
      <c r="AZ29" s="11">
        <v>108.24248399999999</v>
      </c>
      <c r="BA29" s="11">
        <v>100.96700400000002</v>
      </c>
      <c r="BB29" s="11">
        <v>85.996139999999997</v>
      </c>
      <c r="BC29" s="11">
        <v>105.052848</v>
      </c>
      <c r="BD29" s="11">
        <v>89.502683999999988</v>
      </c>
      <c r="BE29" s="11">
        <v>93.374760000000009</v>
      </c>
      <c r="BF29" s="11">
        <v>92.862144000000001</v>
      </c>
      <c r="BG29" s="11">
        <v>102.37852799999999</v>
      </c>
      <c r="BH29" s="11">
        <v>90.451739999999987</v>
      </c>
      <c r="BI29" s="11">
        <v>81.197112000000004</v>
      </c>
      <c r="BJ29" s="11">
        <v>92.698595999999995</v>
      </c>
      <c r="BK29" s="11">
        <v>85.535135999999994</v>
      </c>
      <c r="BL29" s="11">
        <v>95.627352000000002</v>
      </c>
      <c r="BM29" s="11">
        <v>81.994008000000008</v>
      </c>
      <c r="BN29" s="11">
        <v>79.339200000000005</v>
      </c>
      <c r="BO29" s="11">
        <v>95.314512000000008</v>
      </c>
      <c r="BP29" s="11">
        <v>97.521360000000016</v>
      </c>
      <c r="BQ29" s="11">
        <v>100.90921199999998</v>
      </c>
      <c r="BR29" s="11">
        <v>105.40383600000001</v>
      </c>
      <c r="BS29" s="11">
        <v>105.339192</v>
      </c>
      <c r="BT29" s="11">
        <v>102.33058799999999</v>
      </c>
      <c r="BU29" s="11">
        <v>85.797719999999998</v>
      </c>
      <c r="BV29" s="11">
        <v>89.512271999999982</v>
      </c>
      <c r="BW29" s="11">
        <v>85.677924000000004</v>
      </c>
      <c r="BX29" s="11">
        <v>97.601783999999995</v>
      </c>
      <c r="BY29" s="11">
        <v>81.543840000000003</v>
      </c>
      <c r="BZ29" s="11">
        <v>99.859307999999999</v>
      </c>
      <c r="CA29" s="11">
        <v>105.79269599999999</v>
      </c>
      <c r="CB29" s="11">
        <v>94.211591999999996</v>
      </c>
      <c r="CC29" s="11">
        <v>105.37795200000002</v>
      </c>
      <c r="CD29" s="11">
        <v>95.945040000000006</v>
      </c>
      <c r="CE29" s="11">
        <v>100.39629600000001</v>
      </c>
      <c r="CF29" s="11">
        <v>90.765599999999992</v>
      </c>
      <c r="CG29" s="11">
        <v>72.287616000000014</v>
      </c>
      <c r="CH29" s="11">
        <v>85.048187999999996</v>
      </c>
      <c r="CI29" s="11">
        <v>81.762036000000009</v>
      </c>
      <c r="CJ29" s="11">
        <v>91.328795999999997</v>
      </c>
      <c r="CK29" s="11">
        <v>91.425612000000015</v>
      </c>
      <c r="CL29" s="11">
        <v>95.318435999999991</v>
      </c>
      <c r="CM29" s="11">
        <v>97.002420000000001</v>
      </c>
      <c r="CN29" s="11">
        <v>127.43600399999998</v>
      </c>
      <c r="CO29" s="11">
        <v>121.171272</v>
      </c>
      <c r="CP29" s="11">
        <v>112.72584000000002</v>
      </c>
      <c r="CQ29" s="11">
        <v>115.73129999999999</v>
      </c>
      <c r="CR29" s="11">
        <v>115.65843599999998</v>
      </c>
      <c r="CS29" s="11">
        <v>111.08979600000001</v>
      </c>
      <c r="CT29" s="11">
        <v>94.092600000000004</v>
      </c>
      <c r="CU29" s="11">
        <v>106.09240799999999</v>
      </c>
      <c r="CV29" s="11">
        <v>88.379195999999993</v>
      </c>
      <c r="CW29" s="11">
        <v>102.602388</v>
      </c>
      <c r="CX29" s="11">
        <v>86.353392000000014</v>
      </c>
      <c r="CY29" s="11">
        <v>95.698415999999995</v>
      </c>
      <c r="CZ29" s="11">
        <v>119.73943199999999</v>
      </c>
      <c r="DA29" s="11">
        <v>104.20638000000001</v>
      </c>
      <c r="DB29" s="11">
        <v>112.67542800000001</v>
      </c>
      <c r="DC29" s="11">
        <v>124.33395599999997</v>
      </c>
      <c r="DD29" s="11">
        <v>103.263312</v>
      </c>
      <c r="DE29" s="11">
        <v>98.509836000000007</v>
      </c>
      <c r="DF29" s="11">
        <v>95.908847999999992</v>
      </c>
      <c r="DG29" s="11">
        <v>102.40529999999998</v>
      </c>
      <c r="DH29" s="11">
        <v>106.75664399999999</v>
      </c>
      <c r="DI29" s="11">
        <v>98.21110800000001</v>
      </c>
      <c r="DJ29" s="11">
        <v>111.01212</v>
      </c>
      <c r="DK29" s="11">
        <v>114.86628000000003</v>
      </c>
      <c r="DL29" s="11">
        <v>122.010024</v>
      </c>
      <c r="DM29" s="11">
        <v>132.348984</v>
      </c>
      <c r="DN29" s="11">
        <v>134.94332399999999</v>
      </c>
      <c r="DO29" s="11">
        <v>128.62637999999998</v>
      </c>
      <c r="DP29" s="11">
        <v>123.58558799999999</v>
      </c>
      <c r="DQ29" s="11">
        <v>112.77951600000002</v>
      </c>
      <c r="DR29" s="11">
        <v>100.65363599999999</v>
      </c>
      <c r="DS29" s="11">
        <v>127.91820000000001</v>
      </c>
      <c r="DT29" s="11">
        <v>142.41135600000001</v>
      </c>
      <c r="DU29" s="11">
        <v>128.75241600000001</v>
      </c>
      <c r="DV29" s="11">
        <v>109.59338399999999</v>
      </c>
      <c r="DW29" s="11">
        <v>128.69449200000003</v>
      </c>
      <c r="DX29" s="11">
        <v>115.131192</v>
      </c>
      <c r="DY29" s="11">
        <v>128.61674400000001</v>
      </c>
      <c r="DZ29" s="11">
        <v>131.09820000000002</v>
      </c>
      <c r="EA29" s="11">
        <v>130.956648</v>
      </c>
      <c r="EB29" s="11">
        <v>121.54954800000002</v>
      </c>
      <c r="EC29" s="11">
        <v>112.037892</v>
      </c>
      <c r="ED29" s="11">
        <v>96.754464000000013</v>
      </c>
      <c r="EE29" s="11">
        <v>114.60901199999999</v>
      </c>
      <c r="EF29" s="11">
        <v>142.030248</v>
      </c>
      <c r="EG29" s="11">
        <v>110.637756</v>
      </c>
      <c r="EH29" s="11">
        <v>139.82858400000001</v>
      </c>
      <c r="EI29" s="11">
        <v>136.836468</v>
      </c>
      <c r="EJ29" s="11">
        <v>133.51684800000001</v>
      </c>
      <c r="EK29" s="11">
        <v>147.95376000000002</v>
      </c>
      <c r="EL29" s="11">
        <v>143.33379600000001</v>
      </c>
      <c r="EM29" s="11">
        <v>156.39595199999999</v>
      </c>
      <c r="EN29" s="11">
        <v>156.49812</v>
      </c>
      <c r="EO29" s="11">
        <v>125.553876</v>
      </c>
      <c r="EP29" s="11">
        <v>127.71946800000001</v>
      </c>
      <c r="EQ29" s="11">
        <v>145.81311600000001</v>
      </c>
      <c r="ER29" s="11">
        <v>143.19860399999999</v>
      </c>
      <c r="ES29" s="11">
        <v>134.50887599999999</v>
      </c>
      <c r="ET29" s="11">
        <v>149.27515199999999</v>
      </c>
      <c r="EU29" s="11">
        <v>132.46676400000001</v>
      </c>
      <c r="EV29" s="11">
        <v>161.31265200000001</v>
      </c>
      <c r="EW29" s="11">
        <v>212.08634400000003</v>
      </c>
      <c r="EX29" s="11">
        <v>97.246907999999991</v>
      </c>
      <c r="EY29" s="11">
        <v>81.311112000000008</v>
      </c>
      <c r="EZ29" s="11">
        <v>195.529572</v>
      </c>
      <c r="FA29" s="11">
        <v>111.07005599999999</v>
      </c>
      <c r="FB29" s="11">
        <v>143.42482800000002</v>
      </c>
      <c r="FC29" s="11">
        <v>135.33399599999998</v>
      </c>
      <c r="FD29" s="11">
        <v>118.130124</v>
      </c>
      <c r="FE29" s="11">
        <v>146.12164799999999</v>
      </c>
      <c r="FF29" s="11">
        <v>135.37167600000001</v>
      </c>
      <c r="FG29" s="11">
        <v>144.27925199999999</v>
      </c>
      <c r="FH29" s="11">
        <v>146.54144399999998</v>
      </c>
      <c r="FI29" s="11">
        <v>135.37872000000004</v>
      </c>
      <c r="FJ29" s="11">
        <v>147.17759999999998</v>
      </c>
      <c r="FK29" s="11">
        <v>160.42867200000003</v>
      </c>
      <c r="FL29" s="11">
        <v>126.30409199999997</v>
      </c>
      <c r="FM29" s="11">
        <v>135.48277200000001</v>
      </c>
      <c r="FN29" s="11">
        <v>125.38753200000001</v>
      </c>
      <c r="FO29" s="11">
        <v>131.09783999999999</v>
      </c>
      <c r="FP29" s="11">
        <v>140.97349199999999</v>
      </c>
      <c r="FQ29" s="11">
        <v>159.0624</v>
      </c>
      <c r="FR29" s="11">
        <v>123.05905199999999</v>
      </c>
      <c r="FS29" s="11">
        <v>151.94441999999998</v>
      </c>
      <c r="FT29" s="11">
        <v>111.55918799999999</v>
      </c>
      <c r="FU29" s="11">
        <v>162.822228</v>
      </c>
      <c r="FV29" s="11">
        <v>151.66942799999998</v>
      </c>
      <c r="FW29" s="11">
        <v>150.19467600000002</v>
      </c>
      <c r="FX29" s="11">
        <v>141.18344400000001</v>
      </c>
      <c r="FY29" s="11">
        <v>133.12001999999998</v>
      </c>
      <c r="FZ29" s="11">
        <v>96.355283999999997</v>
      </c>
      <c r="GA29" s="11">
        <v>157.99316399999998</v>
      </c>
      <c r="GB29" s="11">
        <v>181.37744400000003</v>
      </c>
      <c r="GC29" s="11">
        <v>185.85409200000001</v>
      </c>
      <c r="GD29" s="11">
        <v>137.30823599999997</v>
      </c>
      <c r="GE29" s="11">
        <v>180.27889199999998</v>
      </c>
      <c r="GF29" s="11">
        <v>141.54273599999996</v>
      </c>
      <c r="GG29" s="11">
        <v>197.59586400000001</v>
      </c>
      <c r="GH29" s="11">
        <v>173.67426</v>
      </c>
      <c r="GI29" s="11">
        <v>166.49220000000003</v>
      </c>
      <c r="GJ29" s="11">
        <v>165.52405199999998</v>
      </c>
      <c r="GK29" s="11">
        <v>150.83353200000002</v>
      </c>
      <c r="GL29" s="11">
        <v>83.948616000000015</v>
      </c>
      <c r="GM29" s="11">
        <v>147.28131600000003</v>
      </c>
      <c r="GN29" s="11">
        <v>169.03391999999999</v>
      </c>
      <c r="GO29" s="11">
        <v>166.11964799999998</v>
      </c>
      <c r="GP29" s="11">
        <v>147.096036</v>
      </c>
      <c r="GQ29" s="11">
        <v>172.14074400000001</v>
      </c>
      <c r="GR29" s="11">
        <v>150.00643199999999</v>
      </c>
      <c r="GS29" s="11">
        <v>150.66859199999996</v>
      </c>
      <c r="GT29" s="11">
        <v>159.73443599999999</v>
      </c>
      <c r="GU29" s="11">
        <v>143.17231200000001</v>
      </c>
      <c r="GV29" s="11">
        <v>151.60297200000002</v>
      </c>
      <c r="GW29" s="11">
        <v>132.32449199999999</v>
      </c>
      <c r="GX29" s="11">
        <v>127.25756400000002</v>
      </c>
      <c r="GY29" s="11">
        <v>97.311000000000007</v>
      </c>
      <c r="GZ29" s="11">
        <v>124.109748</v>
      </c>
      <c r="HA29" s="11">
        <v>124.76866800000001</v>
      </c>
      <c r="HB29" s="11">
        <v>119.96554800000001</v>
      </c>
      <c r="HC29" s="11">
        <v>120.36150000000001</v>
      </c>
      <c r="HD29" s="11">
        <v>140.97762</v>
      </c>
      <c r="HE29" s="11">
        <v>129.86058</v>
      </c>
      <c r="HF29" s="11">
        <v>124.32654000000001</v>
      </c>
      <c r="HG29" s="11">
        <v>139.06192800000002</v>
      </c>
      <c r="HH29" s="11">
        <v>139.681152</v>
      </c>
      <c r="HI29" s="11">
        <v>111.793584</v>
      </c>
      <c r="HJ29" s="11">
        <v>97.566059999999993</v>
      </c>
      <c r="HK29" s="11">
        <v>125.35735200000001</v>
      </c>
      <c r="HL29" s="11">
        <v>130.040964</v>
      </c>
      <c r="HM29" s="11">
        <v>132.03786000000002</v>
      </c>
      <c r="HN29" s="11">
        <v>128.66579999999999</v>
      </c>
      <c r="HO29" s="11">
        <v>113.47281599999999</v>
      </c>
      <c r="HP29" s="11">
        <v>129.53416799999999</v>
      </c>
      <c r="HQ29" s="11">
        <v>121.145988</v>
      </c>
      <c r="HR29" s="11">
        <v>123.04057199999998</v>
      </c>
      <c r="HS29" s="11">
        <v>137.18182799999997</v>
      </c>
      <c r="HT29" s="11">
        <v>106.91022</v>
      </c>
      <c r="HU29" s="11">
        <v>86.391251999999994</v>
      </c>
      <c r="HV29" s="11">
        <v>91.057103999999995</v>
      </c>
      <c r="HW29" s="11">
        <v>104.55179999999999</v>
      </c>
      <c r="HX29" s="11">
        <v>115.788048</v>
      </c>
      <c r="HY29" s="11">
        <v>120.13024799999999</v>
      </c>
      <c r="HZ29" s="11">
        <v>92.990088</v>
      </c>
      <c r="IA29" s="11">
        <v>103.79340000000001</v>
      </c>
      <c r="IB29" s="11">
        <v>116.386872</v>
      </c>
      <c r="IC29" s="11">
        <v>103.572864</v>
      </c>
      <c r="ID29" s="11">
        <v>110.37470399999999</v>
      </c>
      <c r="IE29" s="11">
        <v>121.46541599999999</v>
      </c>
      <c r="IF29" s="11">
        <v>101.56100399999998</v>
      </c>
      <c r="IG29" s="11">
        <v>96.237228000000002</v>
      </c>
      <c r="IH29" s="11">
        <v>92.101176000000009</v>
      </c>
      <c r="II29" s="11">
        <v>93.774516000000006</v>
      </c>
      <c r="IJ29" s="11">
        <v>108.40881599999999</v>
      </c>
      <c r="IK29" s="11">
        <v>120.24829200000002</v>
      </c>
      <c r="IL29" s="11">
        <v>104.45737200000001</v>
      </c>
      <c r="IM29" s="11">
        <v>129.79826400000002</v>
      </c>
      <c r="IN29" s="11">
        <v>120.00167999999999</v>
      </c>
      <c r="IO29" s="11">
        <v>112.08108</v>
      </c>
      <c r="IP29" s="11">
        <v>135.17215200000001</v>
      </c>
      <c r="IQ29" s="11">
        <v>127.43131200000001</v>
      </c>
      <c r="IR29" s="11">
        <v>118.635024</v>
      </c>
      <c r="IS29" s="11">
        <v>105.33969600000002</v>
      </c>
      <c r="IT29" s="11">
        <v>98.300340000000006</v>
      </c>
      <c r="IU29" s="11">
        <v>116.866212</v>
      </c>
      <c r="IV29" s="11">
        <v>121.7193</v>
      </c>
      <c r="IW29" s="11">
        <v>118.02861600000001</v>
      </c>
      <c r="IX29" s="11">
        <v>119.11911600000001</v>
      </c>
      <c r="IY29" s="11">
        <v>119.80396800000001</v>
      </c>
      <c r="IZ29" s="11">
        <v>109.097256</v>
      </c>
      <c r="JA29" s="11">
        <v>113.06127599999999</v>
      </c>
      <c r="JB29" s="11">
        <v>121.32222</v>
      </c>
      <c r="JC29" s="11">
        <v>115.86649199999999</v>
      </c>
      <c r="JD29" s="11">
        <v>101.95849199999999</v>
      </c>
      <c r="JE29" s="11">
        <v>86.488656000000006</v>
      </c>
      <c r="JF29" s="11">
        <v>82.374612000000013</v>
      </c>
      <c r="JG29" s="11">
        <v>96.281363999999996</v>
      </c>
      <c r="JH29" s="11">
        <v>121.30579200000001</v>
      </c>
      <c r="JI29" s="11">
        <v>93.670152000000002</v>
      </c>
      <c r="JJ29" s="11">
        <v>106.90753199999999</v>
      </c>
      <c r="JK29" s="11">
        <v>117.06464400000002</v>
      </c>
      <c r="JL29" s="11">
        <v>114.89724000000001</v>
      </c>
      <c r="JM29" s="11">
        <v>120.16395600000001</v>
      </c>
      <c r="JN29" s="11">
        <v>107.232</v>
      </c>
      <c r="JO29" s="11">
        <v>108.765852</v>
      </c>
      <c r="JP29" s="11">
        <v>101.25450000000001</v>
      </c>
      <c r="JQ29" s="11">
        <v>82.772196000000008</v>
      </c>
      <c r="JR29" s="11">
        <v>72.146364000000005</v>
      </c>
      <c r="JS29" s="11">
        <v>81.92756399999999</v>
      </c>
      <c r="JT29" s="11">
        <v>84.4512</v>
      </c>
      <c r="JU29" s="11">
        <v>81.274116000000006</v>
      </c>
      <c r="JV29"/>
      <c r="JW29"/>
      <c r="JX29"/>
      <c r="JY29"/>
      <c r="JZ29"/>
      <c r="KA29"/>
      <c r="KB29"/>
      <c r="KC29"/>
    </row>
    <row r="54" spans="37:41">
      <c r="AK54" s="1">
        <f>8.85-7.52</f>
        <v>1.33</v>
      </c>
    </row>
    <row r="55" spans="37:41">
      <c r="AK55" s="1">
        <v>8.85</v>
      </c>
    </row>
    <row r="56" spans="37:41">
      <c r="AK56" s="1">
        <f>+AK54/AK55</f>
        <v>0.15028248587570622</v>
      </c>
    </row>
    <row r="57" spans="37:41">
      <c r="AO57" s="1" t="s">
        <v>34</v>
      </c>
    </row>
    <row r="106" spans="3:133" s="53" customFormat="1"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  <c r="AY106" s="54"/>
      <c r="AZ106" s="54"/>
      <c r="BA106" s="54"/>
      <c r="BB106" s="54"/>
      <c r="BC106" s="54"/>
      <c r="BD106" s="54"/>
      <c r="BE106" s="54"/>
      <c r="BF106" s="54"/>
      <c r="BG106" s="54"/>
      <c r="BH106" s="54"/>
      <c r="BI106" s="54"/>
      <c r="BJ106" s="54"/>
      <c r="BK106" s="54"/>
      <c r="BL106" s="54"/>
      <c r="BM106" s="54"/>
      <c r="BN106" s="54"/>
      <c r="BO106" s="54"/>
      <c r="BP106" s="54"/>
      <c r="BQ106" s="54"/>
      <c r="BR106" s="54"/>
      <c r="BS106" s="54"/>
      <c r="BT106" s="54"/>
      <c r="BU106" s="54"/>
      <c r="BV106" s="54"/>
      <c r="BW106" s="54"/>
      <c r="BX106" s="54"/>
      <c r="BY106" s="54"/>
      <c r="BZ106" s="54"/>
      <c r="CA106" s="54"/>
      <c r="CB106" s="54"/>
      <c r="CC106" s="54"/>
      <c r="CD106" s="54"/>
      <c r="CE106" s="54"/>
      <c r="CF106" s="54"/>
      <c r="CG106" s="54"/>
      <c r="CH106" s="54"/>
      <c r="CI106" s="54"/>
      <c r="CJ106" s="54"/>
      <c r="CK106" s="54"/>
      <c r="CL106" s="54"/>
      <c r="CM106" s="54"/>
      <c r="CN106" s="54"/>
      <c r="CO106" s="54"/>
      <c r="CP106" s="54"/>
      <c r="CQ106" s="54"/>
      <c r="CR106" s="54"/>
      <c r="CS106" s="54"/>
      <c r="CT106" s="54"/>
      <c r="CU106" s="54"/>
      <c r="CV106" s="54"/>
      <c r="CW106" s="54"/>
      <c r="CX106" s="54"/>
      <c r="CY106" s="54"/>
      <c r="CZ106" s="54"/>
      <c r="DA106" s="54"/>
      <c r="DB106" s="54"/>
      <c r="DC106" s="54"/>
      <c r="DD106" s="54"/>
      <c r="DE106" s="54"/>
      <c r="DF106" s="54"/>
      <c r="DG106" s="54"/>
      <c r="DH106" s="54"/>
      <c r="DI106" s="54"/>
      <c r="DJ106" s="54"/>
      <c r="DK106" s="54"/>
      <c r="DL106" s="54"/>
      <c r="DM106" s="54"/>
      <c r="DN106" s="54"/>
      <c r="DO106" s="54"/>
      <c r="DP106" s="54"/>
      <c r="DQ106" s="54"/>
      <c r="DR106" s="54"/>
      <c r="DS106" s="54"/>
      <c r="DT106" s="54"/>
      <c r="DU106" s="54"/>
      <c r="DV106" s="54"/>
      <c r="DW106" s="54"/>
      <c r="DX106" s="54"/>
      <c r="DY106" s="54"/>
      <c r="DZ106" s="54"/>
      <c r="EA106" s="54"/>
      <c r="EB106" s="54"/>
      <c r="EC106" s="54"/>
    </row>
    <row r="107" spans="3:133" s="53" customFormat="1"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  <c r="BA107" s="54"/>
      <c r="BB107" s="54"/>
      <c r="BC107" s="54"/>
      <c r="BD107" s="54"/>
      <c r="BE107" s="54"/>
      <c r="BF107" s="54"/>
      <c r="BG107" s="54"/>
      <c r="BH107" s="54"/>
      <c r="BI107" s="54"/>
      <c r="BJ107" s="54"/>
      <c r="BK107" s="54"/>
      <c r="BL107" s="54"/>
      <c r="BM107" s="54"/>
      <c r="BN107" s="54"/>
      <c r="BO107" s="54"/>
      <c r="BP107" s="54"/>
      <c r="BQ107" s="54"/>
      <c r="BR107" s="54"/>
      <c r="BS107" s="54"/>
      <c r="BT107" s="54"/>
      <c r="BU107" s="54"/>
      <c r="BV107" s="54"/>
      <c r="BW107" s="54"/>
      <c r="BX107" s="54"/>
      <c r="BY107" s="54"/>
      <c r="BZ107" s="54"/>
      <c r="CA107" s="54"/>
      <c r="CB107" s="54"/>
      <c r="CC107" s="54"/>
      <c r="CD107" s="54"/>
      <c r="CE107" s="54"/>
      <c r="CF107" s="54"/>
      <c r="CG107" s="54"/>
      <c r="CH107" s="54"/>
      <c r="CI107" s="54"/>
      <c r="CJ107" s="54"/>
      <c r="CK107" s="54"/>
      <c r="CL107" s="54"/>
      <c r="CM107" s="54"/>
      <c r="CN107" s="54"/>
      <c r="CO107" s="54"/>
      <c r="CP107" s="54"/>
      <c r="CQ107" s="54"/>
      <c r="CR107" s="54"/>
      <c r="CS107" s="54"/>
      <c r="CT107" s="54"/>
      <c r="CU107" s="54"/>
      <c r="CV107" s="54"/>
      <c r="CW107" s="54"/>
      <c r="CX107" s="54"/>
      <c r="CY107" s="54"/>
      <c r="CZ107" s="54"/>
      <c r="DA107" s="54"/>
      <c r="DB107" s="54"/>
      <c r="DC107" s="54"/>
      <c r="DD107" s="54"/>
      <c r="DE107" s="54"/>
      <c r="DF107" s="54"/>
      <c r="DG107" s="54"/>
      <c r="DH107" s="54"/>
      <c r="DI107" s="54"/>
      <c r="DJ107" s="54"/>
      <c r="DK107" s="54"/>
      <c r="DL107" s="54"/>
      <c r="DM107" s="54"/>
      <c r="DN107" s="54"/>
      <c r="DO107" s="54"/>
      <c r="DP107" s="54"/>
      <c r="DQ107" s="54"/>
      <c r="DR107" s="54"/>
      <c r="DS107" s="54"/>
      <c r="DT107" s="54"/>
      <c r="DU107" s="54"/>
      <c r="DV107" s="54"/>
      <c r="DW107" s="54"/>
      <c r="DX107" s="54"/>
      <c r="DY107" s="54"/>
      <c r="DZ107" s="54"/>
      <c r="EA107" s="54"/>
      <c r="EB107" s="54"/>
      <c r="EC107" s="54"/>
    </row>
    <row r="108" spans="3:133" s="53" customFormat="1"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  <c r="AW108" s="54"/>
      <c r="AX108" s="54"/>
      <c r="AY108" s="54"/>
      <c r="AZ108" s="54"/>
      <c r="BA108" s="54"/>
      <c r="BB108" s="54"/>
      <c r="BC108" s="54"/>
      <c r="BD108" s="54"/>
      <c r="BE108" s="54"/>
      <c r="BF108" s="54"/>
      <c r="BG108" s="54"/>
      <c r="BH108" s="54"/>
      <c r="BI108" s="54"/>
      <c r="BJ108" s="54"/>
      <c r="BK108" s="54"/>
      <c r="BL108" s="54"/>
      <c r="BM108" s="54"/>
      <c r="BN108" s="54"/>
      <c r="BO108" s="54"/>
      <c r="BP108" s="54"/>
      <c r="BQ108" s="54"/>
      <c r="BR108" s="54"/>
      <c r="BS108" s="54"/>
      <c r="BT108" s="54"/>
      <c r="BU108" s="54"/>
      <c r="BV108" s="54"/>
      <c r="BW108" s="54"/>
      <c r="BX108" s="54"/>
      <c r="BY108" s="54"/>
      <c r="BZ108" s="54"/>
      <c r="CA108" s="54"/>
      <c r="CB108" s="54"/>
      <c r="CC108" s="54"/>
      <c r="CD108" s="54"/>
      <c r="CE108" s="54"/>
      <c r="CF108" s="54"/>
      <c r="CG108" s="54"/>
      <c r="CH108" s="54"/>
      <c r="CI108" s="54"/>
      <c r="CJ108" s="54"/>
      <c r="CK108" s="54"/>
      <c r="CL108" s="54"/>
      <c r="CM108" s="54"/>
      <c r="CN108" s="54"/>
      <c r="CO108" s="54"/>
      <c r="CP108" s="54"/>
      <c r="CQ108" s="54"/>
      <c r="CR108" s="54"/>
      <c r="CS108" s="54"/>
      <c r="CT108" s="54"/>
      <c r="CU108" s="54"/>
      <c r="CV108" s="54"/>
      <c r="CW108" s="54"/>
      <c r="CX108" s="54"/>
      <c r="CY108" s="54"/>
      <c r="CZ108" s="54"/>
      <c r="DA108" s="54"/>
      <c r="DB108" s="54"/>
      <c r="DC108" s="54"/>
      <c r="DD108" s="54"/>
      <c r="DE108" s="54"/>
      <c r="DF108" s="54"/>
      <c r="DG108" s="54"/>
      <c r="DH108" s="54"/>
      <c r="DI108" s="54"/>
      <c r="DJ108" s="54"/>
      <c r="DK108" s="54"/>
      <c r="DL108" s="54"/>
      <c r="DM108" s="54"/>
      <c r="DN108" s="54"/>
      <c r="DO108" s="54"/>
      <c r="DP108" s="54"/>
      <c r="DQ108" s="54"/>
      <c r="DR108" s="54"/>
      <c r="DS108" s="54"/>
      <c r="DT108" s="54"/>
      <c r="DU108" s="54"/>
      <c r="DV108" s="54"/>
      <c r="DW108" s="54"/>
      <c r="DX108" s="54"/>
      <c r="DY108" s="54"/>
      <c r="DZ108" s="54"/>
      <c r="EA108" s="54"/>
      <c r="EB108" s="54"/>
      <c r="EC108" s="54"/>
    </row>
    <row r="109" spans="3:133" s="53" customFormat="1"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4"/>
      <c r="AL109" s="54"/>
      <c r="AM109" s="54"/>
      <c r="AN109" s="54"/>
      <c r="AO109" s="54"/>
      <c r="AP109" s="54"/>
      <c r="AQ109" s="54"/>
      <c r="AR109" s="54"/>
      <c r="AS109" s="54"/>
      <c r="AT109" s="54"/>
      <c r="AU109" s="54"/>
      <c r="AV109" s="54"/>
      <c r="AW109" s="54"/>
      <c r="AX109" s="54"/>
      <c r="AY109" s="54"/>
      <c r="AZ109" s="54"/>
      <c r="BA109" s="54"/>
      <c r="BB109" s="54"/>
      <c r="BC109" s="54"/>
      <c r="BD109" s="54"/>
      <c r="BE109" s="54"/>
      <c r="BF109" s="54"/>
      <c r="BG109" s="54"/>
      <c r="BH109" s="54"/>
      <c r="BI109" s="54"/>
      <c r="BJ109" s="54"/>
      <c r="BK109" s="54"/>
      <c r="BL109" s="54"/>
      <c r="BM109" s="54"/>
      <c r="BN109" s="54"/>
      <c r="BO109" s="54"/>
      <c r="BP109" s="54"/>
      <c r="BQ109" s="54"/>
      <c r="BR109" s="54"/>
      <c r="BS109" s="54"/>
      <c r="BT109" s="54"/>
      <c r="BU109" s="54"/>
      <c r="BV109" s="54"/>
      <c r="BW109" s="54"/>
      <c r="BX109" s="54"/>
      <c r="BY109" s="54"/>
      <c r="BZ109" s="54"/>
      <c r="CA109" s="54"/>
      <c r="CB109" s="54"/>
      <c r="CC109" s="54"/>
      <c r="CD109" s="54"/>
      <c r="CE109" s="54"/>
      <c r="CF109" s="54"/>
      <c r="CG109" s="54"/>
      <c r="CH109" s="54"/>
      <c r="CI109" s="54"/>
      <c r="CJ109" s="54"/>
      <c r="CK109" s="54"/>
      <c r="CL109" s="54"/>
      <c r="CM109" s="54"/>
      <c r="CN109" s="54"/>
      <c r="CO109" s="54"/>
      <c r="CP109" s="54"/>
      <c r="CQ109" s="54"/>
      <c r="CR109" s="54"/>
      <c r="CS109" s="54"/>
      <c r="CT109" s="54"/>
      <c r="CU109" s="54"/>
      <c r="CV109" s="54"/>
      <c r="CW109" s="54"/>
      <c r="CX109" s="54"/>
      <c r="CY109" s="54"/>
      <c r="CZ109" s="54"/>
      <c r="DA109" s="54"/>
      <c r="DB109" s="54"/>
      <c r="DC109" s="54"/>
      <c r="DD109" s="54"/>
      <c r="DE109" s="54"/>
      <c r="DF109" s="54"/>
      <c r="DG109" s="54"/>
      <c r="DH109" s="54"/>
      <c r="DI109" s="54"/>
      <c r="DJ109" s="54"/>
      <c r="DK109" s="54"/>
      <c r="DL109" s="54"/>
      <c r="DM109" s="54"/>
      <c r="DN109" s="54"/>
      <c r="DO109" s="54"/>
      <c r="DP109" s="54"/>
      <c r="DQ109" s="54"/>
      <c r="DR109" s="54"/>
      <c r="DS109" s="54"/>
      <c r="DT109" s="54"/>
      <c r="DU109" s="54"/>
      <c r="DV109" s="54"/>
      <c r="DW109" s="54"/>
      <c r="DX109" s="54"/>
      <c r="DY109" s="54"/>
      <c r="DZ109" s="54"/>
      <c r="EA109" s="54"/>
      <c r="EB109" s="54"/>
      <c r="EC109" s="54"/>
    </row>
    <row r="110" spans="3:133" s="53" customFormat="1"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54"/>
      <c r="AV110" s="54"/>
      <c r="AW110" s="54"/>
      <c r="AX110" s="54"/>
      <c r="AY110" s="54"/>
      <c r="AZ110" s="54"/>
      <c r="BA110" s="54"/>
      <c r="BB110" s="54"/>
      <c r="BC110" s="54"/>
      <c r="BD110" s="54"/>
      <c r="BE110" s="54"/>
      <c r="BF110" s="54"/>
      <c r="BG110" s="54"/>
      <c r="BH110" s="54"/>
      <c r="BI110" s="54"/>
      <c r="BJ110" s="54"/>
      <c r="BK110" s="54"/>
      <c r="BL110" s="54"/>
      <c r="BM110" s="54"/>
      <c r="BN110" s="54"/>
      <c r="BO110" s="54"/>
      <c r="BP110" s="54"/>
      <c r="BQ110" s="54"/>
      <c r="BR110" s="54"/>
      <c r="BS110" s="54"/>
      <c r="BT110" s="54"/>
      <c r="BU110" s="54"/>
      <c r="BV110" s="54"/>
      <c r="BW110" s="54"/>
      <c r="BX110" s="54"/>
      <c r="BY110" s="54"/>
      <c r="BZ110" s="54"/>
      <c r="CA110" s="54"/>
      <c r="CB110" s="54"/>
      <c r="CC110" s="54"/>
      <c r="CD110" s="54"/>
      <c r="CE110" s="54"/>
      <c r="CF110" s="54"/>
      <c r="CG110" s="54"/>
      <c r="CH110" s="54"/>
      <c r="CI110" s="54"/>
      <c r="CJ110" s="54"/>
      <c r="CK110" s="54"/>
      <c r="CL110" s="54"/>
      <c r="CM110" s="54"/>
      <c r="CN110" s="54"/>
      <c r="CO110" s="54"/>
      <c r="CP110" s="54"/>
      <c r="CQ110" s="54"/>
      <c r="CR110" s="54"/>
      <c r="CS110" s="54"/>
      <c r="CT110" s="54"/>
      <c r="CU110" s="54"/>
      <c r="CV110" s="54"/>
      <c r="CW110" s="54"/>
      <c r="CX110" s="54"/>
      <c r="CY110" s="54"/>
      <c r="CZ110" s="54"/>
      <c r="DA110" s="54"/>
      <c r="DB110" s="54"/>
      <c r="DC110" s="54"/>
      <c r="DD110" s="54"/>
      <c r="DE110" s="54"/>
      <c r="DF110" s="54"/>
      <c r="DG110" s="54"/>
      <c r="DH110" s="54"/>
      <c r="DI110" s="54"/>
      <c r="DJ110" s="54"/>
      <c r="DK110" s="54"/>
      <c r="DL110" s="54"/>
      <c r="DM110" s="54"/>
      <c r="DN110" s="54"/>
      <c r="DO110" s="54"/>
      <c r="DP110" s="54"/>
      <c r="DQ110" s="54"/>
      <c r="DR110" s="54"/>
      <c r="DS110" s="54"/>
      <c r="DT110" s="54"/>
      <c r="DU110" s="54"/>
      <c r="DV110" s="54"/>
      <c r="DW110" s="54"/>
      <c r="DX110" s="54"/>
      <c r="DY110" s="54"/>
      <c r="DZ110" s="54"/>
      <c r="EA110" s="54"/>
      <c r="EB110" s="54"/>
      <c r="EC110" s="54"/>
    </row>
    <row r="111" spans="3:133" s="53" customFormat="1"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4"/>
      <c r="AL111" s="54"/>
      <c r="AM111" s="54"/>
      <c r="AN111" s="54"/>
      <c r="AO111" s="54"/>
      <c r="AP111" s="54"/>
      <c r="AQ111" s="54"/>
      <c r="AR111" s="54"/>
      <c r="AS111" s="54"/>
      <c r="AT111" s="54"/>
      <c r="AU111" s="54"/>
      <c r="AV111" s="54"/>
      <c r="AW111" s="54"/>
      <c r="AX111" s="54"/>
      <c r="AY111" s="54"/>
      <c r="AZ111" s="54"/>
      <c r="BA111" s="54"/>
      <c r="BB111" s="54"/>
      <c r="BC111" s="54"/>
      <c r="BD111" s="54"/>
      <c r="BE111" s="54"/>
      <c r="BF111" s="54"/>
      <c r="BG111" s="54"/>
      <c r="BH111" s="54"/>
      <c r="BI111" s="54"/>
      <c r="BJ111" s="54"/>
      <c r="BK111" s="54"/>
      <c r="BL111" s="54"/>
      <c r="BM111" s="54"/>
      <c r="BN111" s="54"/>
      <c r="BO111" s="54"/>
      <c r="BP111" s="54"/>
      <c r="BQ111" s="54"/>
      <c r="BR111" s="54"/>
      <c r="BS111" s="54"/>
      <c r="BT111" s="54"/>
      <c r="BU111" s="54"/>
      <c r="BV111" s="54"/>
      <c r="BW111" s="54"/>
      <c r="BX111" s="54"/>
      <c r="BY111" s="54"/>
      <c r="BZ111" s="54"/>
      <c r="CA111" s="54"/>
      <c r="CB111" s="54"/>
      <c r="CC111" s="54"/>
      <c r="CD111" s="54"/>
      <c r="CE111" s="54"/>
      <c r="CF111" s="54"/>
      <c r="CG111" s="54"/>
      <c r="CH111" s="54"/>
      <c r="CI111" s="54"/>
      <c r="CJ111" s="54"/>
      <c r="CK111" s="54"/>
      <c r="CL111" s="54"/>
      <c r="CM111" s="54"/>
      <c r="CN111" s="54"/>
      <c r="CO111" s="54"/>
      <c r="CP111" s="54"/>
      <c r="CQ111" s="54"/>
      <c r="CR111" s="54"/>
      <c r="CS111" s="54"/>
      <c r="CT111" s="54"/>
      <c r="CU111" s="54"/>
      <c r="CV111" s="54"/>
      <c r="CW111" s="54"/>
      <c r="CX111" s="54"/>
      <c r="CY111" s="54"/>
      <c r="CZ111" s="54"/>
      <c r="DA111" s="54"/>
      <c r="DB111" s="54"/>
      <c r="DC111" s="54"/>
      <c r="DD111" s="54"/>
      <c r="DE111" s="54"/>
      <c r="DF111" s="54"/>
      <c r="DG111" s="54"/>
      <c r="DH111" s="54"/>
      <c r="DI111" s="54"/>
      <c r="DJ111" s="54"/>
      <c r="DK111" s="54"/>
      <c r="DL111" s="54"/>
      <c r="DM111" s="54"/>
      <c r="DN111" s="54"/>
      <c r="DO111" s="54"/>
      <c r="DP111" s="54"/>
      <c r="DQ111" s="54"/>
      <c r="DR111" s="54"/>
      <c r="DS111" s="54"/>
      <c r="DT111" s="54"/>
      <c r="DU111" s="54"/>
      <c r="DV111" s="54"/>
      <c r="DW111" s="54"/>
      <c r="DX111" s="54"/>
      <c r="DY111" s="54"/>
      <c r="DZ111" s="54"/>
      <c r="EA111" s="54"/>
      <c r="EB111" s="54"/>
      <c r="EC111" s="54"/>
    </row>
    <row r="112" spans="3:133" s="53" customFormat="1"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54"/>
      <c r="AL112" s="54"/>
      <c r="AM112" s="54"/>
      <c r="AN112" s="54"/>
      <c r="AO112" s="54"/>
      <c r="AP112" s="54"/>
      <c r="AQ112" s="54"/>
      <c r="AR112" s="54"/>
      <c r="AS112" s="54"/>
      <c r="AT112" s="54"/>
      <c r="AU112" s="54"/>
      <c r="AV112" s="54"/>
      <c r="AW112" s="54"/>
      <c r="AX112" s="54"/>
      <c r="AY112" s="54"/>
      <c r="AZ112" s="54"/>
      <c r="BA112" s="54"/>
      <c r="BB112" s="54"/>
      <c r="BC112" s="54"/>
      <c r="BD112" s="54"/>
      <c r="BE112" s="54"/>
      <c r="BF112" s="54"/>
      <c r="BG112" s="54"/>
      <c r="BH112" s="54"/>
      <c r="BI112" s="54"/>
      <c r="BJ112" s="54"/>
      <c r="BK112" s="54"/>
      <c r="BL112" s="54"/>
      <c r="BM112" s="54"/>
      <c r="BN112" s="54"/>
      <c r="BO112" s="54"/>
      <c r="BP112" s="54"/>
      <c r="BQ112" s="54"/>
      <c r="BR112" s="54"/>
      <c r="BS112" s="54"/>
      <c r="BT112" s="54"/>
      <c r="BU112" s="54"/>
      <c r="BV112" s="54"/>
      <c r="BW112" s="54"/>
      <c r="BX112" s="54"/>
      <c r="BY112" s="54"/>
      <c r="BZ112" s="54"/>
      <c r="CA112" s="54"/>
      <c r="CB112" s="54"/>
      <c r="CC112" s="54"/>
      <c r="CD112" s="54"/>
      <c r="CE112" s="54"/>
      <c r="CF112" s="54"/>
      <c r="CG112" s="54"/>
      <c r="CH112" s="54"/>
      <c r="CI112" s="54"/>
      <c r="CJ112" s="54"/>
      <c r="CK112" s="54"/>
      <c r="CL112" s="54"/>
      <c r="CM112" s="54"/>
      <c r="CN112" s="54"/>
      <c r="CO112" s="54"/>
      <c r="CP112" s="54"/>
      <c r="CQ112" s="54"/>
      <c r="CR112" s="54"/>
      <c r="CS112" s="54"/>
      <c r="CT112" s="54"/>
      <c r="CU112" s="54"/>
      <c r="CV112" s="54"/>
      <c r="CW112" s="54"/>
      <c r="CX112" s="54"/>
      <c r="CY112" s="54"/>
      <c r="CZ112" s="54"/>
      <c r="DA112" s="54"/>
      <c r="DB112" s="54"/>
      <c r="DC112" s="54"/>
      <c r="DD112" s="54"/>
      <c r="DE112" s="54"/>
      <c r="DF112" s="54"/>
      <c r="DG112" s="54"/>
      <c r="DH112" s="54"/>
      <c r="DI112" s="54"/>
      <c r="DJ112" s="54"/>
      <c r="DK112" s="54"/>
      <c r="DL112" s="54"/>
      <c r="DM112" s="54"/>
      <c r="DN112" s="54"/>
      <c r="DO112" s="54"/>
      <c r="DP112" s="54"/>
      <c r="DQ112" s="54"/>
      <c r="DR112" s="54"/>
      <c r="DS112" s="54"/>
      <c r="DT112" s="54"/>
      <c r="DU112" s="54"/>
      <c r="DV112" s="54"/>
      <c r="DW112" s="54"/>
      <c r="DX112" s="54"/>
      <c r="DY112" s="54"/>
      <c r="DZ112" s="54"/>
      <c r="EA112" s="54"/>
      <c r="EB112" s="54"/>
      <c r="EC112" s="54"/>
    </row>
    <row r="113" spans="3:133" s="53" customFormat="1"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54"/>
      <c r="AL113" s="54"/>
      <c r="AM113" s="54"/>
      <c r="AN113" s="54"/>
      <c r="AO113" s="54"/>
      <c r="AP113" s="54"/>
      <c r="AQ113" s="54"/>
      <c r="AR113" s="54"/>
      <c r="AS113" s="54"/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  <c r="BD113" s="54"/>
      <c r="BE113" s="54"/>
      <c r="BF113" s="54"/>
      <c r="BG113" s="54"/>
      <c r="BH113" s="54"/>
      <c r="BI113" s="54"/>
      <c r="BJ113" s="54"/>
      <c r="BK113" s="54"/>
      <c r="BL113" s="54"/>
      <c r="BM113" s="54"/>
      <c r="BN113" s="54"/>
      <c r="BO113" s="54"/>
      <c r="BP113" s="54"/>
      <c r="BQ113" s="54"/>
      <c r="BR113" s="54"/>
      <c r="BS113" s="54"/>
      <c r="BT113" s="54"/>
      <c r="BU113" s="54"/>
      <c r="BV113" s="54"/>
      <c r="BW113" s="54"/>
      <c r="BX113" s="54"/>
      <c r="BY113" s="54"/>
      <c r="BZ113" s="54"/>
      <c r="CA113" s="54"/>
      <c r="CB113" s="54"/>
      <c r="CC113" s="54"/>
      <c r="CD113" s="54"/>
      <c r="CE113" s="54"/>
      <c r="CF113" s="54"/>
      <c r="CG113" s="54"/>
      <c r="CH113" s="54"/>
      <c r="CI113" s="54"/>
      <c r="CJ113" s="54"/>
      <c r="CK113" s="54"/>
      <c r="CL113" s="54"/>
      <c r="CM113" s="54"/>
      <c r="CN113" s="54"/>
      <c r="CO113" s="54"/>
      <c r="CP113" s="54"/>
      <c r="CQ113" s="54"/>
      <c r="CR113" s="54"/>
      <c r="CS113" s="54"/>
      <c r="CT113" s="54"/>
      <c r="CU113" s="54"/>
      <c r="CV113" s="54"/>
      <c r="CW113" s="54"/>
      <c r="CX113" s="54"/>
      <c r="CY113" s="54"/>
      <c r="CZ113" s="54"/>
      <c r="DA113" s="54"/>
      <c r="DB113" s="54"/>
      <c r="DC113" s="54"/>
      <c r="DD113" s="54"/>
      <c r="DE113" s="54"/>
      <c r="DF113" s="54"/>
      <c r="DG113" s="54"/>
      <c r="DH113" s="54"/>
      <c r="DI113" s="54"/>
      <c r="DJ113" s="54"/>
      <c r="DK113" s="54"/>
      <c r="DL113" s="54"/>
      <c r="DM113" s="54"/>
      <c r="DN113" s="54"/>
      <c r="DO113" s="54"/>
      <c r="DP113" s="54"/>
      <c r="DQ113" s="54"/>
      <c r="DR113" s="54"/>
      <c r="DS113" s="54"/>
      <c r="DT113" s="54"/>
      <c r="DU113" s="54"/>
      <c r="DV113" s="54"/>
      <c r="DW113" s="54"/>
      <c r="DX113" s="54"/>
      <c r="DY113" s="54"/>
      <c r="DZ113" s="54"/>
      <c r="EA113" s="54"/>
      <c r="EB113" s="54"/>
      <c r="EC113" s="54"/>
    </row>
    <row r="114" spans="3:133" s="53" customFormat="1"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54"/>
      <c r="AL114" s="54"/>
      <c r="AM114" s="54"/>
      <c r="AN114" s="54"/>
      <c r="AO114" s="54"/>
      <c r="AP114" s="54"/>
      <c r="AQ114" s="54"/>
      <c r="AR114" s="54"/>
      <c r="AS114" s="54"/>
      <c r="AT114" s="54"/>
      <c r="AU114" s="54"/>
      <c r="AV114" s="54"/>
      <c r="AW114" s="54"/>
      <c r="AX114" s="54"/>
      <c r="AY114" s="54"/>
      <c r="AZ114" s="54"/>
      <c r="BA114" s="54"/>
      <c r="BB114" s="54"/>
      <c r="BC114" s="54"/>
      <c r="BD114" s="54"/>
      <c r="BE114" s="54"/>
      <c r="BF114" s="54"/>
      <c r="BG114" s="54"/>
      <c r="BH114" s="54"/>
      <c r="BI114" s="54"/>
      <c r="BJ114" s="54"/>
      <c r="BK114" s="54"/>
      <c r="BL114" s="54"/>
      <c r="BM114" s="54"/>
      <c r="BN114" s="54"/>
      <c r="BO114" s="54"/>
      <c r="BP114" s="54"/>
      <c r="BQ114" s="54"/>
      <c r="BR114" s="54"/>
      <c r="BS114" s="54"/>
      <c r="BT114" s="54"/>
      <c r="BU114" s="54"/>
      <c r="BV114" s="54"/>
      <c r="BW114" s="54"/>
      <c r="BX114" s="54"/>
      <c r="BY114" s="54"/>
      <c r="BZ114" s="54"/>
      <c r="CA114" s="54"/>
      <c r="CB114" s="54"/>
      <c r="CC114" s="54"/>
      <c r="CD114" s="54"/>
      <c r="CE114" s="54"/>
      <c r="CF114" s="54"/>
      <c r="CG114" s="54"/>
      <c r="CH114" s="54"/>
      <c r="CI114" s="54"/>
      <c r="CJ114" s="54"/>
      <c r="CK114" s="54"/>
      <c r="CL114" s="54"/>
      <c r="CM114" s="54"/>
      <c r="CN114" s="54"/>
      <c r="CO114" s="54"/>
      <c r="CP114" s="54"/>
      <c r="CQ114" s="54"/>
      <c r="CR114" s="54"/>
      <c r="CS114" s="54"/>
      <c r="CT114" s="54"/>
      <c r="CU114" s="54"/>
      <c r="CV114" s="54"/>
      <c r="CW114" s="54"/>
      <c r="CX114" s="54"/>
      <c r="CY114" s="54"/>
      <c r="CZ114" s="54"/>
      <c r="DA114" s="54"/>
      <c r="DB114" s="54"/>
      <c r="DC114" s="54"/>
      <c r="DD114" s="54"/>
      <c r="DE114" s="54"/>
      <c r="DF114" s="54"/>
      <c r="DG114" s="54"/>
      <c r="DH114" s="54"/>
      <c r="DI114" s="54"/>
      <c r="DJ114" s="54"/>
      <c r="DK114" s="54"/>
      <c r="DL114" s="54"/>
      <c r="DM114" s="54"/>
      <c r="DN114" s="54"/>
      <c r="DO114" s="54"/>
      <c r="DP114" s="54"/>
      <c r="DQ114" s="54"/>
      <c r="DR114" s="54"/>
      <c r="DS114" s="54"/>
      <c r="DT114" s="54"/>
      <c r="DU114" s="54"/>
      <c r="DV114" s="54"/>
      <c r="DW114" s="54"/>
      <c r="DX114" s="54"/>
      <c r="DY114" s="54"/>
      <c r="DZ114" s="54"/>
      <c r="EA114" s="54"/>
      <c r="EB114" s="54"/>
      <c r="EC114" s="54"/>
    </row>
    <row r="115" spans="3:133" s="53" customFormat="1"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  <c r="AK115" s="54"/>
      <c r="AL115" s="54"/>
      <c r="AM115" s="54"/>
      <c r="AN115" s="54"/>
      <c r="AO115" s="54"/>
      <c r="AP115" s="54"/>
      <c r="AQ115" s="54"/>
      <c r="AR115" s="54"/>
      <c r="AS115" s="54"/>
      <c r="AT115" s="54"/>
      <c r="AU115" s="54"/>
      <c r="AV115" s="54"/>
      <c r="AW115" s="54"/>
      <c r="AX115" s="54"/>
      <c r="AY115" s="54"/>
      <c r="AZ115" s="54"/>
      <c r="BA115" s="54"/>
      <c r="BB115" s="54"/>
      <c r="BC115" s="54"/>
      <c r="BD115" s="54"/>
      <c r="BE115" s="54"/>
      <c r="BF115" s="54"/>
      <c r="BG115" s="54"/>
      <c r="BH115" s="54"/>
      <c r="BI115" s="54"/>
      <c r="BJ115" s="54"/>
      <c r="BK115" s="54"/>
      <c r="BL115" s="54"/>
      <c r="BM115" s="54"/>
      <c r="BN115" s="54"/>
      <c r="BO115" s="54"/>
      <c r="BP115" s="54"/>
      <c r="BQ115" s="54"/>
      <c r="BR115" s="54"/>
      <c r="BS115" s="54"/>
      <c r="BT115" s="54"/>
      <c r="BU115" s="54"/>
      <c r="BV115" s="54"/>
      <c r="BW115" s="54"/>
      <c r="BX115" s="54"/>
      <c r="BY115" s="54"/>
      <c r="BZ115" s="54"/>
      <c r="CA115" s="54"/>
      <c r="CB115" s="54"/>
      <c r="CC115" s="54"/>
      <c r="CD115" s="54"/>
      <c r="CE115" s="54"/>
      <c r="CF115" s="54"/>
      <c r="CG115" s="54"/>
      <c r="CH115" s="54"/>
      <c r="CI115" s="54"/>
      <c r="CJ115" s="54"/>
      <c r="CK115" s="54"/>
      <c r="CL115" s="54"/>
      <c r="CM115" s="54"/>
      <c r="CN115" s="54"/>
      <c r="CO115" s="54"/>
      <c r="CP115" s="54"/>
      <c r="CQ115" s="54"/>
      <c r="CR115" s="54"/>
      <c r="CS115" s="54"/>
      <c r="CT115" s="54"/>
      <c r="CU115" s="54"/>
      <c r="CV115" s="54"/>
      <c r="CW115" s="54"/>
      <c r="CX115" s="54"/>
      <c r="CY115" s="54"/>
      <c r="CZ115" s="54"/>
      <c r="DA115" s="54"/>
      <c r="DB115" s="54"/>
      <c r="DC115" s="54"/>
      <c r="DD115" s="54"/>
      <c r="DE115" s="54"/>
      <c r="DF115" s="54"/>
      <c r="DG115" s="54"/>
      <c r="DH115" s="54"/>
      <c r="DI115" s="54"/>
      <c r="DJ115" s="54"/>
      <c r="DK115" s="54"/>
      <c r="DL115" s="54"/>
      <c r="DM115" s="54"/>
      <c r="DN115" s="54"/>
      <c r="DO115" s="54"/>
      <c r="DP115" s="54"/>
      <c r="DQ115" s="54"/>
      <c r="DR115" s="54"/>
      <c r="DS115" s="54"/>
      <c r="DT115" s="54"/>
      <c r="DU115" s="54"/>
      <c r="DV115" s="54"/>
      <c r="DW115" s="54"/>
      <c r="DX115" s="54"/>
      <c r="DY115" s="54"/>
      <c r="DZ115" s="54"/>
      <c r="EA115" s="54"/>
      <c r="EB115" s="54"/>
      <c r="EC115" s="54"/>
    </row>
    <row r="116" spans="3:133" s="53" customFormat="1"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54"/>
      <c r="AL116" s="54"/>
      <c r="AM116" s="54"/>
      <c r="AN116" s="54"/>
      <c r="AO116" s="54"/>
      <c r="AP116" s="54"/>
      <c r="AQ116" s="54"/>
      <c r="AR116" s="54"/>
      <c r="AS116" s="54"/>
      <c r="AT116" s="54"/>
      <c r="AU116" s="54"/>
      <c r="AV116" s="54"/>
      <c r="AW116" s="54"/>
      <c r="AX116" s="54"/>
      <c r="AY116" s="54"/>
      <c r="AZ116" s="54"/>
      <c r="BA116" s="54"/>
      <c r="BB116" s="54"/>
      <c r="BC116" s="54"/>
      <c r="BD116" s="54"/>
      <c r="BE116" s="54"/>
      <c r="BF116" s="54"/>
      <c r="BG116" s="54"/>
      <c r="BH116" s="54"/>
      <c r="BI116" s="54"/>
      <c r="BJ116" s="54"/>
      <c r="BK116" s="54"/>
      <c r="BL116" s="54"/>
      <c r="BM116" s="54"/>
      <c r="BN116" s="54"/>
      <c r="BO116" s="54"/>
      <c r="BP116" s="54"/>
      <c r="BQ116" s="54"/>
      <c r="BR116" s="54"/>
      <c r="BS116" s="54"/>
      <c r="BT116" s="54"/>
      <c r="BU116" s="54"/>
      <c r="BV116" s="54"/>
      <c r="BW116" s="54"/>
      <c r="BX116" s="54"/>
      <c r="BY116" s="54"/>
      <c r="BZ116" s="54"/>
      <c r="CA116" s="54"/>
      <c r="CB116" s="54"/>
      <c r="CC116" s="54"/>
      <c r="CD116" s="54"/>
      <c r="CE116" s="54"/>
      <c r="CF116" s="54"/>
      <c r="CG116" s="54"/>
      <c r="CH116" s="54"/>
      <c r="CI116" s="54"/>
      <c r="CJ116" s="54"/>
      <c r="CK116" s="54"/>
      <c r="CL116" s="54"/>
      <c r="CM116" s="54"/>
      <c r="CN116" s="54"/>
      <c r="CO116" s="54"/>
      <c r="CP116" s="54"/>
      <c r="CQ116" s="54"/>
      <c r="CR116" s="54"/>
      <c r="CS116" s="54"/>
      <c r="CT116" s="54"/>
      <c r="CU116" s="54"/>
      <c r="CV116" s="54"/>
      <c r="CW116" s="54"/>
      <c r="CX116" s="54"/>
      <c r="CY116" s="54"/>
      <c r="CZ116" s="54"/>
      <c r="DA116" s="54"/>
      <c r="DB116" s="54"/>
      <c r="DC116" s="54"/>
      <c r="DD116" s="54"/>
      <c r="DE116" s="54"/>
      <c r="DF116" s="54"/>
      <c r="DG116" s="54"/>
      <c r="DH116" s="54"/>
      <c r="DI116" s="54"/>
      <c r="DJ116" s="54"/>
      <c r="DK116" s="54"/>
      <c r="DL116" s="54"/>
      <c r="DM116" s="54"/>
      <c r="DN116" s="54"/>
      <c r="DO116" s="54"/>
      <c r="DP116" s="54"/>
      <c r="DQ116" s="54"/>
      <c r="DR116" s="54"/>
      <c r="DS116" s="54"/>
      <c r="DT116" s="54"/>
      <c r="DU116" s="54"/>
      <c r="DV116" s="54"/>
      <c r="DW116" s="54"/>
      <c r="DX116" s="54"/>
      <c r="DY116" s="54"/>
      <c r="DZ116" s="54"/>
      <c r="EA116" s="54"/>
      <c r="EB116" s="54"/>
      <c r="EC116" s="54"/>
    </row>
    <row r="117" spans="3:133" s="53" customFormat="1"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54"/>
      <c r="AL117" s="54"/>
      <c r="AM117" s="54"/>
      <c r="AN117" s="54"/>
      <c r="AO117" s="54"/>
      <c r="AP117" s="54"/>
      <c r="AQ117" s="54"/>
      <c r="AR117" s="54"/>
      <c r="AS117" s="54"/>
      <c r="AT117" s="54"/>
      <c r="AU117" s="54"/>
      <c r="AV117" s="54"/>
      <c r="AW117" s="54"/>
      <c r="AX117" s="54"/>
      <c r="AY117" s="54"/>
      <c r="AZ117" s="54"/>
      <c r="BA117" s="54"/>
      <c r="BB117" s="54"/>
      <c r="BC117" s="54"/>
      <c r="BD117" s="54"/>
      <c r="BE117" s="54"/>
      <c r="BF117" s="54"/>
      <c r="BG117" s="54"/>
      <c r="BH117" s="54"/>
      <c r="BI117" s="54"/>
      <c r="BJ117" s="54"/>
      <c r="BK117" s="54"/>
      <c r="BL117" s="54"/>
      <c r="BM117" s="54"/>
      <c r="BN117" s="54"/>
      <c r="BO117" s="54"/>
      <c r="BP117" s="54"/>
      <c r="BQ117" s="54"/>
      <c r="BR117" s="54"/>
      <c r="BS117" s="54"/>
      <c r="BT117" s="54"/>
      <c r="BU117" s="54"/>
      <c r="BV117" s="54"/>
      <c r="BW117" s="54"/>
      <c r="BX117" s="54"/>
      <c r="BY117" s="54"/>
      <c r="BZ117" s="54"/>
      <c r="CA117" s="54"/>
      <c r="CB117" s="54"/>
      <c r="CC117" s="54"/>
      <c r="CD117" s="54"/>
      <c r="CE117" s="54"/>
      <c r="CF117" s="54"/>
      <c r="CG117" s="54"/>
      <c r="CH117" s="54"/>
      <c r="CI117" s="54"/>
      <c r="CJ117" s="54"/>
      <c r="CK117" s="54"/>
      <c r="CL117" s="54"/>
      <c r="CM117" s="54"/>
      <c r="CN117" s="54"/>
      <c r="CO117" s="54"/>
      <c r="CP117" s="54"/>
      <c r="CQ117" s="54"/>
      <c r="CR117" s="54"/>
      <c r="CS117" s="54"/>
      <c r="CT117" s="54"/>
      <c r="CU117" s="54"/>
      <c r="CV117" s="54"/>
      <c r="CW117" s="54"/>
      <c r="CX117" s="54"/>
      <c r="CY117" s="54"/>
      <c r="CZ117" s="54"/>
      <c r="DA117" s="54"/>
      <c r="DB117" s="54"/>
      <c r="DC117" s="54"/>
      <c r="DD117" s="54"/>
      <c r="DE117" s="54"/>
      <c r="DF117" s="54"/>
      <c r="DG117" s="54"/>
      <c r="DH117" s="54"/>
      <c r="DI117" s="54"/>
      <c r="DJ117" s="54"/>
      <c r="DK117" s="54"/>
      <c r="DL117" s="54"/>
      <c r="DM117" s="54"/>
      <c r="DN117" s="54"/>
      <c r="DO117" s="54"/>
      <c r="DP117" s="54"/>
      <c r="DQ117" s="54"/>
      <c r="DR117" s="54"/>
      <c r="DS117" s="54"/>
      <c r="DT117" s="54"/>
      <c r="DU117" s="54"/>
      <c r="DV117" s="54"/>
      <c r="DW117" s="54"/>
      <c r="DX117" s="54"/>
      <c r="DY117" s="54"/>
      <c r="DZ117" s="54"/>
      <c r="EA117" s="54"/>
      <c r="EB117" s="54"/>
      <c r="EC117" s="54"/>
    </row>
    <row r="118" spans="3:133" s="53" customFormat="1"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  <c r="AI118" s="54"/>
      <c r="AJ118" s="54"/>
      <c r="AK118" s="54"/>
      <c r="AL118" s="54"/>
      <c r="AM118" s="54"/>
      <c r="AN118" s="54"/>
      <c r="AO118" s="54"/>
      <c r="AP118" s="54"/>
      <c r="AQ118" s="54"/>
      <c r="AR118" s="54"/>
      <c r="AS118" s="54"/>
      <c r="AT118" s="54"/>
      <c r="AU118" s="54"/>
      <c r="AV118" s="54"/>
      <c r="AW118" s="54"/>
      <c r="AX118" s="54"/>
      <c r="AY118" s="54"/>
      <c r="AZ118" s="54"/>
      <c r="BA118" s="54"/>
      <c r="BB118" s="54"/>
      <c r="BC118" s="54"/>
      <c r="BD118" s="54"/>
      <c r="BE118" s="54"/>
      <c r="BF118" s="54"/>
      <c r="BG118" s="54"/>
      <c r="BH118" s="54"/>
      <c r="BI118" s="54"/>
      <c r="BJ118" s="54"/>
      <c r="BK118" s="54"/>
      <c r="BL118" s="54"/>
      <c r="BM118" s="54"/>
      <c r="BN118" s="54"/>
      <c r="BO118" s="54"/>
      <c r="BP118" s="54"/>
      <c r="BQ118" s="54"/>
      <c r="BR118" s="54"/>
      <c r="BS118" s="54"/>
      <c r="BT118" s="54"/>
      <c r="BU118" s="54"/>
      <c r="BV118" s="54"/>
      <c r="BW118" s="54"/>
      <c r="BX118" s="54"/>
      <c r="BY118" s="54"/>
      <c r="BZ118" s="54"/>
      <c r="CA118" s="54"/>
      <c r="CB118" s="54"/>
      <c r="CC118" s="54"/>
      <c r="CD118" s="54"/>
      <c r="CE118" s="54"/>
      <c r="CF118" s="54"/>
      <c r="CG118" s="54"/>
      <c r="CH118" s="54"/>
      <c r="CI118" s="54"/>
      <c r="CJ118" s="54"/>
      <c r="CK118" s="54"/>
      <c r="CL118" s="54"/>
      <c r="CM118" s="54"/>
      <c r="CN118" s="54"/>
      <c r="CO118" s="54"/>
      <c r="CP118" s="54"/>
      <c r="CQ118" s="54"/>
      <c r="CR118" s="54"/>
      <c r="CS118" s="54"/>
      <c r="CT118" s="54"/>
      <c r="CU118" s="54"/>
      <c r="CV118" s="54"/>
      <c r="CW118" s="54"/>
      <c r="CX118" s="54"/>
      <c r="CY118" s="54"/>
      <c r="CZ118" s="54"/>
      <c r="DA118" s="54"/>
      <c r="DB118" s="54"/>
      <c r="DC118" s="54"/>
      <c r="DD118" s="54"/>
      <c r="DE118" s="54"/>
      <c r="DF118" s="54"/>
      <c r="DG118" s="54"/>
      <c r="DH118" s="54"/>
      <c r="DI118" s="54"/>
      <c r="DJ118" s="54"/>
      <c r="DK118" s="54"/>
      <c r="DL118" s="54"/>
      <c r="DM118" s="54"/>
      <c r="DN118" s="54"/>
      <c r="DO118" s="54"/>
      <c r="DP118" s="54"/>
      <c r="DQ118" s="54"/>
      <c r="DR118" s="54"/>
      <c r="DS118" s="54"/>
      <c r="DT118" s="54"/>
      <c r="DU118" s="54"/>
      <c r="DV118" s="54"/>
      <c r="DW118" s="54"/>
      <c r="DX118" s="54"/>
      <c r="DY118" s="54"/>
      <c r="DZ118" s="54"/>
      <c r="EA118" s="54"/>
      <c r="EB118" s="54"/>
      <c r="EC118" s="54"/>
    </row>
    <row r="119" spans="3:133" s="53" customFormat="1"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  <c r="AI119" s="54"/>
      <c r="AJ119" s="54"/>
      <c r="AK119" s="54"/>
      <c r="AL119" s="54"/>
      <c r="AM119" s="54"/>
      <c r="AN119" s="54"/>
      <c r="AO119" s="54"/>
      <c r="AP119" s="54"/>
      <c r="AQ119" s="54"/>
      <c r="AR119" s="54"/>
      <c r="AS119" s="54"/>
      <c r="AT119" s="54"/>
      <c r="AU119" s="54"/>
      <c r="AV119" s="54"/>
      <c r="AW119" s="54"/>
      <c r="AX119" s="54"/>
      <c r="AY119" s="54"/>
      <c r="AZ119" s="54"/>
      <c r="BA119" s="54"/>
      <c r="BB119" s="54"/>
      <c r="BC119" s="54"/>
      <c r="BD119" s="54"/>
      <c r="BE119" s="54"/>
      <c r="BF119" s="54"/>
      <c r="BG119" s="54"/>
      <c r="BH119" s="54"/>
      <c r="BI119" s="54"/>
      <c r="BJ119" s="54"/>
      <c r="BK119" s="54"/>
      <c r="BL119" s="54"/>
      <c r="BM119" s="54"/>
      <c r="BN119" s="54"/>
      <c r="BO119" s="54"/>
      <c r="BP119" s="54"/>
      <c r="BQ119" s="54"/>
      <c r="BR119" s="54"/>
      <c r="BS119" s="54"/>
      <c r="BT119" s="54"/>
      <c r="BU119" s="54"/>
      <c r="BV119" s="54"/>
      <c r="BW119" s="54"/>
      <c r="BX119" s="54"/>
      <c r="BY119" s="54"/>
      <c r="BZ119" s="54"/>
      <c r="CA119" s="54"/>
      <c r="CB119" s="54"/>
      <c r="CC119" s="54"/>
      <c r="CD119" s="54"/>
      <c r="CE119" s="54"/>
      <c r="CF119" s="54"/>
      <c r="CG119" s="54"/>
      <c r="CH119" s="54"/>
      <c r="CI119" s="54"/>
      <c r="CJ119" s="54"/>
      <c r="CK119" s="54"/>
      <c r="CL119" s="54"/>
      <c r="CM119" s="54"/>
      <c r="CN119" s="54"/>
      <c r="CO119" s="54"/>
      <c r="CP119" s="54"/>
      <c r="CQ119" s="54"/>
      <c r="CR119" s="54"/>
      <c r="CS119" s="54"/>
      <c r="CT119" s="54"/>
      <c r="CU119" s="54"/>
      <c r="CV119" s="54"/>
      <c r="CW119" s="54"/>
      <c r="CX119" s="54"/>
      <c r="CY119" s="54"/>
      <c r="CZ119" s="54"/>
      <c r="DA119" s="54"/>
      <c r="DB119" s="54"/>
      <c r="DC119" s="54"/>
      <c r="DD119" s="54"/>
      <c r="DE119" s="54"/>
      <c r="DF119" s="54"/>
      <c r="DG119" s="54"/>
      <c r="DH119" s="54"/>
      <c r="DI119" s="54"/>
      <c r="DJ119" s="54"/>
      <c r="DK119" s="54"/>
      <c r="DL119" s="54"/>
      <c r="DM119" s="54"/>
      <c r="DN119" s="54"/>
      <c r="DO119" s="54"/>
      <c r="DP119" s="54"/>
      <c r="DQ119" s="54"/>
      <c r="DR119" s="54"/>
      <c r="DS119" s="54"/>
      <c r="DT119" s="54"/>
      <c r="DU119" s="54"/>
      <c r="DV119" s="54"/>
      <c r="DW119" s="54"/>
      <c r="DX119" s="54"/>
      <c r="DY119" s="54"/>
      <c r="DZ119" s="54"/>
      <c r="EA119" s="54"/>
      <c r="EB119" s="54"/>
      <c r="EC119" s="54"/>
    </row>
    <row r="120" spans="3:133" s="53" customFormat="1"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  <c r="AI120" s="54"/>
      <c r="AJ120" s="54"/>
      <c r="AK120" s="54"/>
      <c r="AL120" s="54"/>
      <c r="AM120" s="54"/>
      <c r="AN120" s="54"/>
      <c r="AO120" s="54"/>
      <c r="AP120" s="54"/>
      <c r="AQ120" s="54"/>
      <c r="AR120" s="54"/>
      <c r="AS120" s="54"/>
      <c r="AT120" s="54"/>
      <c r="AU120" s="54"/>
      <c r="AV120" s="54"/>
      <c r="AW120" s="54"/>
      <c r="AX120" s="54"/>
      <c r="AY120" s="54"/>
      <c r="AZ120" s="54"/>
      <c r="BA120" s="54"/>
      <c r="BB120" s="54"/>
      <c r="BC120" s="54"/>
      <c r="BD120" s="54"/>
      <c r="BE120" s="54"/>
      <c r="BF120" s="54"/>
      <c r="BG120" s="54"/>
      <c r="BH120" s="54"/>
      <c r="BI120" s="54"/>
      <c r="BJ120" s="54"/>
      <c r="BK120" s="54"/>
      <c r="BL120" s="54"/>
      <c r="BM120" s="54"/>
      <c r="BN120" s="54"/>
      <c r="BO120" s="54"/>
      <c r="BP120" s="54"/>
      <c r="BQ120" s="54"/>
      <c r="BR120" s="54"/>
      <c r="BS120" s="54"/>
      <c r="BT120" s="54"/>
      <c r="BU120" s="54"/>
      <c r="BV120" s="54"/>
      <c r="BW120" s="54"/>
      <c r="BX120" s="54"/>
      <c r="BY120" s="54"/>
      <c r="BZ120" s="54"/>
      <c r="CA120" s="54"/>
      <c r="CB120" s="54"/>
      <c r="CC120" s="54"/>
      <c r="CD120" s="54"/>
      <c r="CE120" s="54"/>
      <c r="CF120" s="54"/>
      <c r="CG120" s="54"/>
      <c r="CH120" s="54"/>
      <c r="CI120" s="54"/>
      <c r="CJ120" s="54"/>
      <c r="CK120" s="54"/>
      <c r="CL120" s="54"/>
      <c r="CM120" s="54"/>
      <c r="CN120" s="54"/>
      <c r="CO120" s="54"/>
      <c r="CP120" s="54"/>
      <c r="CQ120" s="54"/>
      <c r="CR120" s="54"/>
      <c r="CS120" s="54"/>
      <c r="CT120" s="54"/>
      <c r="CU120" s="54"/>
      <c r="CV120" s="54"/>
      <c r="CW120" s="54"/>
      <c r="CX120" s="54"/>
      <c r="CY120" s="54"/>
      <c r="CZ120" s="54"/>
      <c r="DA120" s="54"/>
      <c r="DB120" s="54"/>
      <c r="DC120" s="54"/>
      <c r="DD120" s="54"/>
      <c r="DE120" s="54"/>
      <c r="DF120" s="54"/>
      <c r="DG120" s="54"/>
      <c r="DH120" s="54"/>
      <c r="DI120" s="54"/>
      <c r="DJ120" s="54"/>
      <c r="DK120" s="54"/>
      <c r="DL120" s="54"/>
      <c r="DM120" s="54"/>
      <c r="DN120" s="54"/>
      <c r="DO120" s="54"/>
      <c r="DP120" s="54"/>
      <c r="DQ120" s="54"/>
      <c r="DR120" s="54"/>
      <c r="DS120" s="54"/>
      <c r="DT120" s="54"/>
      <c r="DU120" s="54"/>
      <c r="DV120" s="54"/>
      <c r="DW120" s="54"/>
      <c r="DX120" s="54"/>
      <c r="DY120" s="54"/>
      <c r="DZ120" s="54"/>
      <c r="EA120" s="54"/>
      <c r="EB120" s="54"/>
      <c r="EC120" s="54"/>
    </row>
    <row r="121" spans="3:133" s="53" customFormat="1"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  <c r="AI121" s="54"/>
      <c r="AJ121" s="54"/>
      <c r="AK121" s="54"/>
      <c r="AL121" s="54"/>
      <c r="AM121" s="54"/>
      <c r="AN121" s="54"/>
      <c r="AO121" s="54"/>
      <c r="AP121" s="54"/>
      <c r="AQ121" s="54"/>
      <c r="AR121" s="54"/>
      <c r="AS121" s="54"/>
      <c r="AT121" s="54"/>
      <c r="AU121" s="54"/>
      <c r="AV121" s="54"/>
      <c r="AW121" s="54"/>
      <c r="AX121" s="54"/>
      <c r="AY121" s="54"/>
      <c r="AZ121" s="54"/>
      <c r="BA121" s="54"/>
      <c r="BB121" s="54"/>
      <c r="BC121" s="54"/>
      <c r="BD121" s="54"/>
      <c r="BE121" s="54"/>
      <c r="BF121" s="54"/>
      <c r="BG121" s="54"/>
      <c r="BH121" s="54"/>
      <c r="BI121" s="54"/>
      <c r="BJ121" s="54"/>
      <c r="BK121" s="54"/>
      <c r="BL121" s="54"/>
      <c r="BM121" s="54"/>
      <c r="BN121" s="54"/>
      <c r="BO121" s="54"/>
      <c r="BP121" s="54"/>
      <c r="BQ121" s="54"/>
      <c r="BR121" s="54"/>
      <c r="BS121" s="54"/>
      <c r="BT121" s="54"/>
      <c r="BU121" s="54"/>
      <c r="BV121" s="54"/>
      <c r="BW121" s="54"/>
      <c r="BX121" s="54"/>
      <c r="BY121" s="54"/>
      <c r="BZ121" s="54"/>
      <c r="CA121" s="54"/>
      <c r="CB121" s="54"/>
      <c r="CC121" s="54"/>
      <c r="CD121" s="54"/>
      <c r="CE121" s="54"/>
      <c r="CF121" s="54"/>
      <c r="CG121" s="54"/>
      <c r="CH121" s="54"/>
      <c r="CI121" s="54"/>
      <c r="CJ121" s="54"/>
      <c r="CK121" s="54"/>
      <c r="CL121" s="54"/>
      <c r="CM121" s="54"/>
      <c r="CN121" s="54"/>
      <c r="CO121" s="54"/>
      <c r="CP121" s="54"/>
      <c r="CQ121" s="54"/>
      <c r="CR121" s="54"/>
      <c r="CS121" s="54"/>
      <c r="CT121" s="54"/>
      <c r="CU121" s="54"/>
      <c r="CV121" s="54"/>
      <c r="CW121" s="54"/>
      <c r="CX121" s="54"/>
      <c r="CY121" s="54"/>
      <c r="CZ121" s="54"/>
      <c r="DA121" s="54"/>
      <c r="DB121" s="54"/>
      <c r="DC121" s="54"/>
      <c r="DD121" s="54"/>
      <c r="DE121" s="54"/>
      <c r="DF121" s="54"/>
      <c r="DG121" s="54"/>
      <c r="DH121" s="54"/>
      <c r="DI121" s="54"/>
      <c r="DJ121" s="54"/>
      <c r="DK121" s="54"/>
      <c r="DL121" s="54"/>
      <c r="DM121" s="54"/>
      <c r="DN121" s="54"/>
      <c r="DO121" s="54"/>
      <c r="DP121" s="54"/>
      <c r="DQ121" s="54"/>
      <c r="DR121" s="54"/>
      <c r="DS121" s="54"/>
      <c r="DT121" s="54"/>
      <c r="DU121" s="54"/>
      <c r="DV121" s="54"/>
      <c r="DW121" s="54"/>
      <c r="DX121" s="54"/>
      <c r="DY121" s="54"/>
      <c r="DZ121" s="54"/>
      <c r="EA121" s="54"/>
      <c r="EB121" s="54"/>
      <c r="EC121" s="54"/>
    </row>
    <row r="122" spans="3:133" s="53" customFormat="1"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  <c r="AI122" s="54"/>
      <c r="AJ122" s="54"/>
      <c r="AK122" s="54"/>
      <c r="AL122" s="54"/>
      <c r="AM122" s="54"/>
      <c r="AN122" s="54"/>
      <c r="AO122" s="54"/>
      <c r="AP122" s="54"/>
      <c r="AQ122" s="54"/>
      <c r="AR122" s="54"/>
      <c r="AS122" s="54"/>
      <c r="AT122" s="54"/>
      <c r="AU122" s="54"/>
      <c r="AV122" s="54"/>
      <c r="AW122" s="54"/>
      <c r="AX122" s="54"/>
      <c r="AY122" s="54"/>
      <c r="AZ122" s="54"/>
      <c r="BA122" s="54"/>
      <c r="BB122" s="54"/>
      <c r="BC122" s="54"/>
      <c r="BD122" s="54"/>
      <c r="BE122" s="54"/>
      <c r="BF122" s="54"/>
      <c r="BG122" s="54"/>
      <c r="BH122" s="54"/>
      <c r="BI122" s="54"/>
      <c r="BJ122" s="54"/>
      <c r="BK122" s="54"/>
      <c r="BL122" s="54"/>
      <c r="BM122" s="54"/>
      <c r="BN122" s="54"/>
      <c r="BO122" s="54"/>
      <c r="BP122" s="54"/>
      <c r="BQ122" s="54"/>
      <c r="BR122" s="54"/>
      <c r="BS122" s="54"/>
      <c r="BT122" s="54"/>
      <c r="BU122" s="54"/>
      <c r="BV122" s="54"/>
      <c r="BW122" s="54"/>
      <c r="BX122" s="54"/>
      <c r="BY122" s="54"/>
      <c r="BZ122" s="54"/>
      <c r="CA122" s="54"/>
      <c r="CB122" s="54"/>
      <c r="CC122" s="54"/>
      <c r="CD122" s="54"/>
      <c r="CE122" s="54"/>
      <c r="CF122" s="54"/>
      <c r="CG122" s="54"/>
      <c r="CH122" s="54"/>
      <c r="CI122" s="54"/>
      <c r="CJ122" s="54"/>
      <c r="CK122" s="54"/>
      <c r="CL122" s="54"/>
      <c r="CM122" s="54"/>
      <c r="CN122" s="54"/>
      <c r="CO122" s="54"/>
      <c r="CP122" s="54"/>
      <c r="CQ122" s="54"/>
      <c r="CR122" s="54"/>
      <c r="CS122" s="54"/>
      <c r="CT122" s="54"/>
      <c r="CU122" s="54"/>
      <c r="CV122" s="54"/>
      <c r="CW122" s="54"/>
      <c r="CX122" s="54"/>
      <c r="CY122" s="54"/>
      <c r="CZ122" s="54"/>
      <c r="DA122" s="54"/>
      <c r="DB122" s="54"/>
      <c r="DC122" s="54"/>
      <c r="DD122" s="54"/>
      <c r="DE122" s="54"/>
      <c r="DF122" s="54"/>
      <c r="DG122" s="54"/>
      <c r="DH122" s="54"/>
      <c r="DI122" s="54"/>
      <c r="DJ122" s="54"/>
      <c r="DK122" s="54"/>
      <c r="DL122" s="54"/>
      <c r="DM122" s="54"/>
      <c r="DN122" s="54"/>
      <c r="DO122" s="54"/>
      <c r="DP122" s="54"/>
      <c r="DQ122" s="54"/>
      <c r="DR122" s="54"/>
      <c r="DS122" s="54"/>
      <c r="DT122" s="54"/>
      <c r="DU122" s="54"/>
      <c r="DV122" s="54"/>
      <c r="DW122" s="54"/>
      <c r="DX122" s="54"/>
      <c r="DY122" s="54"/>
      <c r="DZ122" s="54"/>
      <c r="EA122" s="54"/>
      <c r="EB122" s="54"/>
      <c r="EC122" s="54"/>
    </row>
    <row r="123" spans="3:133" s="53" customFormat="1"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  <c r="AI123" s="54"/>
      <c r="AJ123" s="54"/>
      <c r="AK123" s="54"/>
      <c r="AL123" s="54"/>
      <c r="AM123" s="54"/>
      <c r="AN123" s="54"/>
      <c r="AO123" s="54"/>
      <c r="AP123" s="54"/>
      <c r="AQ123" s="54"/>
      <c r="AR123" s="54"/>
      <c r="AS123" s="54"/>
      <c r="AT123" s="54"/>
      <c r="AU123" s="54"/>
      <c r="AV123" s="54"/>
      <c r="AW123" s="54"/>
      <c r="AX123" s="54"/>
      <c r="AY123" s="54"/>
      <c r="AZ123" s="54"/>
      <c r="BA123" s="54"/>
      <c r="BB123" s="54"/>
      <c r="BC123" s="54"/>
      <c r="BD123" s="54"/>
      <c r="BE123" s="54"/>
      <c r="BF123" s="54"/>
      <c r="BG123" s="54"/>
      <c r="BH123" s="54"/>
      <c r="BI123" s="54"/>
      <c r="BJ123" s="54"/>
      <c r="BK123" s="54"/>
      <c r="BL123" s="54"/>
      <c r="BM123" s="54"/>
      <c r="BN123" s="54"/>
      <c r="BO123" s="54"/>
      <c r="BP123" s="54"/>
      <c r="BQ123" s="54"/>
      <c r="BR123" s="54"/>
      <c r="BS123" s="54"/>
      <c r="BT123" s="54"/>
      <c r="BU123" s="54"/>
      <c r="BV123" s="54"/>
      <c r="BW123" s="54"/>
      <c r="BX123" s="54"/>
      <c r="BY123" s="54"/>
      <c r="BZ123" s="54"/>
      <c r="CA123" s="54"/>
      <c r="CB123" s="54"/>
      <c r="CC123" s="54"/>
      <c r="CD123" s="54"/>
      <c r="CE123" s="54"/>
      <c r="CF123" s="54"/>
      <c r="CG123" s="54"/>
      <c r="CH123" s="54"/>
      <c r="CI123" s="54"/>
      <c r="CJ123" s="54"/>
      <c r="CK123" s="54"/>
      <c r="CL123" s="54"/>
      <c r="CM123" s="54"/>
      <c r="CN123" s="54"/>
      <c r="CO123" s="54"/>
      <c r="CP123" s="54"/>
      <c r="CQ123" s="54"/>
      <c r="CR123" s="54"/>
      <c r="CS123" s="54"/>
      <c r="CT123" s="54"/>
      <c r="CU123" s="54"/>
      <c r="CV123" s="54"/>
      <c r="CW123" s="54"/>
      <c r="CX123" s="54"/>
      <c r="CY123" s="54"/>
      <c r="CZ123" s="54"/>
      <c r="DA123" s="54"/>
      <c r="DB123" s="54"/>
      <c r="DC123" s="54"/>
      <c r="DD123" s="54"/>
      <c r="DE123" s="54"/>
      <c r="DF123" s="54"/>
      <c r="DG123" s="54"/>
      <c r="DH123" s="54"/>
      <c r="DI123" s="54"/>
      <c r="DJ123" s="54"/>
      <c r="DK123" s="54"/>
      <c r="DL123" s="54"/>
      <c r="DM123" s="54"/>
      <c r="DN123" s="54"/>
      <c r="DO123" s="54"/>
      <c r="DP123" s="54"/>
      <c r="DQ123" s="54"/>
      <c r="DR123" s="54"/>
      <c r="DS123" s="54"/>
      <c r="DT123" s="54"/>
      <c r="DU123" s="54"/>
      <c r="DV123" s="54"/>
      <c r="DW123" s="54"/>
      <c r="DX123" s="54"/>
      <c r="DY123" s="54"/>
      <c r="DZ123" s="54"/>
      <c r="EA123" s="54"/>
      <c r="EB123" s="54"/>
      <c r="EC123" s="54"/>
    </row>
    <row r="124" spans="3:133" s="53" customFormat="1"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  <c r="AI124" s="54"/>
      <c r="AJ124" s="54"/>
      <c r="AK124" s="54"/>
      <c r="AL124" s="54"/>
      <c r="AM124" s="54"/>
      <c r="AN124" s="54"/>
      <c r="AO124" s="54"/>
      <c r="AP124" s="54"/>
      <c r="AQ124" s="54"/>
      <c r="AR124" s="54"/>
      <c r="AS124" s="54"/>
      <c r="AT124" s="54"/>
      <c r="AU124" s="54"/>
      <c r="AV124" s="54"/>
      <c r="AW124" s="54"/>
      <c r="AX124" s="54"/>
      <c r="AY124" s="54"/>
      <c r="AZ124" s="54"/>
      <c r="BA124" s="54"/>
      <c r="BB124" s="54"/>
      <c r="BC124" s="54"/>
      <c r="BD124" s="54"/>
      <c r="BE124" s="54"/>
      <c r="BF124" s="54"/>
      <c r="BG124" s="54"/>
      <c r="BH124" s="54"/>
      <c r="BI124" s="54"/>
      <c r="BJ124" s="54"/>
      <c r="BK124" s="54"/>
      <c r="BL124" s="54"/>
      <c r="BM124" s="54"/>
      <c r="BN124" s="54"/>
      <c r="BO124" s="54"/>
      <c r="BP124" s="54"/>
      <c r="BQ124" s="54"/>
      <c r="BR124" s="54"/>
      <c r="BS124" s="54"/>
      <c r="BT124" s="54"/>
      <c r="BU124" s="54"/>
      <c r="BV124" s="54"/>
      <c r="BW124" s="54"/>
      <c r="BX124" s="54"/>
      <c r="BY124" s="54"/>
      <c r="BZ124" s="54"/>
      <c r="CA124" s="54"/>
      <c r="CB124" s="54"/>
      <c r="CC124" s="54"/>
      <c r="CD124" s="54"/>
      <c r="CE124" s="54"/>
      <c r="CF124" s="54"/>
      <c r="CG124" s="54"/>
      <c r="CH124" s="54"/>
      <c r="CI124" s="54"/>
      <c r="CJ124" s="54"/>
      <c r="CK124" s="54"/>
      <c r="CL124" s="54"/>
      <c r="CM124" s="54"/>
      <c r="CN124" s="54"/>
      <c r="CO124" s="54"/>
      <c r="CP124" s="54"/>
      <c r="CQ124" s="54"/>
      <c r="CR124" s="54"/>
      <c r="CS124" s="54"/>
      <c r="CT124" s="54"/>
      <c r="CU124" s="54"/>
      <c r="CV124" s="54"/>
      <c r="CW124" s="54"/>
      <c r="CX124" s="54"/>
      <c r="CY124" s="54"/>
      <c r="CZ124" s="54"/>
      <c r="DA124" s="54"/>
      <c r="DB124" s="54"/>
      <c r="DC124" s="54"/>
      <c r="DD124" s="54"/>
      <c r="DE124" s="54"/>
      <c r="DF124" s="54"/>
      <c r="DG124" s="54"/>
      <c r="DH124" s="54"/>
      <c r="DI124" s="54"/>
      <c r="DJ124" s="54"/>
      <c r="DK124" s="54"/>
      <c r="DL124" s="54"/>
      <c r="DM124" s="54"/>
      <c r="DN124" s="54"/>
      <c r="DO124" s="54"/>
      <c r="DP124" s="54"/>
      <c r="DQ124" s="54"/>
      <c r="DR124" s="54"/>
      <c r="DS124" s="54"/>
      <c r="DT124" s="54"/>
      <c r="DU124" s="54"/>
      <c r="DV124" s="54"/>
      <c r="DW124" s="54"/>
      <c r="DX124" s="54"/>
      <c r="DY124" s="54"/>
      <c r="DZ124" s="54"/>
      <c r="EA124" s="54"/>
      <c r="EB124" s="54"/>
      <c r="EC124" s="54"/>
    </row>
    <row r="125" spans="3:133" s="53" customFormat="1"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54"/>
      <c r="AL125" s="54"/>
      <c r="AM125" s="54"/>
      <c r="AN125" s="54"/>
      <c r="AO125" s="54"/>
      <c r="AP125" s="54"/>
      <c r="AQ125" s="54"/>
      <c r="AR125" s="54"/>
      <c r="AS125" s="54"/>
      <c r="AT125" s="54"/>
      <c r="AU125" s="54"/>
      <c r="AV125" s="54"/>
      <c r="AW125" s="54"/>
      <c r="AX125" s="54"/>
      <c r="AY125" s="54"/>
      <c r="AZ125" s="54"/>
      <c r="BA125" s="54"/>
      <c r="BB125" s="54"/>
      <c r="BC125" s="54"/>
      <c r="BD125" s="54"/>
      <c r="BE125" s="54"/>
      <c r="BF125" s="54"/>
      <c r="BG125" s="54"/>
      <c r="BH125" s="54"/>
      <c r="BI125" s="54"/>
      <c r="BJ125" s="54"/>
      <c r="BK125" s="54"/>
      <c r="BL125" s="54"/>
      <c r="BM125" s="54"/>
      <c r="BN125" s="54"/>
      <c r="BO125" s="54"/>
      <c r="BP125" s="54"/>
      <c r="BQ125" s="54"/>
      <c r="BR125" s="54"/>
      <c r="BS125" s="54"/>
      <c r="BT125" s="54"/>
      <c r="BU125" s="54"/>
      <c r="BV125" s="54"/>
      <c r="BW125" s="54"/>
      <c r="BX125" s="54"/>
      <c r="BY125" s="54"/>
      <c r="BZ125" s="54"/>
      <c r="CA125" s="54"/>
      <c r="CB125" s="54"/>
      <c r="CC125" s="54"/>
      <c r="CD125" s="54"/>
      <c r="CE125" s="54"/>
      <c r="CF125" s="54"/>
      <c r="CG125" s="54"/>
      <c r="CH125" s="54"/>
      <c r="CI125" s="54"/>
      <c r="CJ125" s="54"/>
      <c r="CK125" s="54"/>
      <c r="CL125" s="54"/>
      <c r="CM125" s="54"/>
      <c r="CN125" s="54"/>
      <c r="CO125" s="54"/>
      <c r="CP125" s="54"/>
      <c r="CQ125" s="54"/>
      <c r="CR125" s="54"/>
      <c r="CS125" s="54"/>
      <c r="CT125" s="54"/>
      <c r="CU125" s="54"/>
      <c r="CV125" s="54"/>
      <c r="CW125" s="54"/>
      <c r="CX125" s="54"/>
      <c r="CY125" s="54"/>
      <c r="CZ125" s="54"/>
      <c r="DA125" s="54"/>
      <c r="DB125" s="54"/>
      <c r="DC125" s="54"/>
      <c r="DD125" s="54"/>
      <c r="DE125" s="54"/>
      <c r="DF125" s="54"/>
      <c r="DG125" s="54"/>
      <c r="DH125" s="54"/>
      <c r="DI125" s="54"/>
      <c r="DJ125" s="54"/>
      <c r="DK125" s="54"/>
      <c r="DL125" s="54"/>
      <c r="DM125" s="54"/>
      <c r="DN125" s="54"/>
      <c r="DO125" s="54"/>
      <c r="DP125" s="54"/>
      <c r="DQ125" s="54"/>
      <c r="DR125" s="54"/>
      <c r="DS125" s="54"/>
      <c r="DT125" s="54"/>
      <c r="DU125" s="54"/>
      <c r="DV125" s="54"/>
      <c r="DW125" s="54"/>
      <c r="DX125" s="54"/>
      <c r="DY125" s="54"/>
      <c r="DZ125" s="54"/>
      <c r="EA125" s="54"/>
      <c r="EB125" s="54"/>
      <c r="EC125" s="54"/>
    </row>
    <row r="126" spans="3:133" s="53" customFormat="1"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54"/>
      <c r="AL126" s="54"/>
      <c r="AM126" s="54"/>
      <c r="AN126" s="54"/>
      <c r="AO126" s="54"/>
      <c r="AP126" s="54"/>
      <c r="AQ126" s="54"/>
      <c r="AR126" s="54"/>
      <c r="AS126" s="54"/>
      <c r="AT126" s="54"/>
      <c r="AU126" s="54"/>
      <c r="AV126" s="54"/>
      <c r="AW126" s="54"/>
      <c r="AX126" s="54"/>
      <c r="AY126" s="54"/>
      <c r="AZ126" s="54"/>
      <c r="BA126" s="54"/>
      <c r="BB126" s="54"/>
      <c r="BC126" s="54"/>
      <c r="BD126" s="54"/>
      <c r="BE126" s="54"/>
      <c r="BF126" s="54"/>
      <c r="BG126" s="54"/>
      <c r="BH126" s="54"/>
      <c r="BI126" s="54"/>
      <c r="BJ126" s="54"/>
      <c r="BK126" s="54"/>
      <c r="BL126" s="54"/>
      <c r="BM126" s="54"/>
      <c r="BN126" s="54"/>
      <c r="BO126" s="54"/>
      <c r="BP126" s="54"/>
      <c r="BQ126" s="54"/>
      <c r="BR126" s="54"/>
      <c r="BS126" s="54"/>
      <c r="BT126" s="54"/>
      <c r="BU126" s="54"/>
      <c r="BV126" s="54"/>
      <c r="BW126" s="54"/>
      <c r="BX126" s="54"/>
      <c r="BY126" s="54"/>
      <c r="BZ126" s="54"/>
      <c r="CA126" s="54"/>
      <c r="CB126" s="54"/>
      <c r="CC126" s="54"/>
      <c r="CD126" s="54"/>
      <c r="CE126" s="54"/>
      <c r="CF126" s="54"/>
      <c r="CG126" s="54"/>
      <c r="CH126" s="54"/>
      <c r="CI126" s="54"/>
      <c r="CJ126" s="54"/>
      <c r="CK126" s="54"/>
      <c r="CL126" s="54"/>
      <c r="CM126" s="54"/>
      <c r="CN126" s="54"/>
      <c r="CO126" s="54"/>
      <c r="CP126" s="54"/>
      <c r="CQ126" s="54"/>
      <c r="CR126" s="54"/>
      <c r="CS126" s="54"/>
      <c r="CT126" s="54"/>
      <c r="CU126" s="54"/>
      <c r="CV126" s="54"/>
      <c r="CW126" s="54"/>
      <c r="CX126" s="54"/>
      <c r="CY126" s="54"/>
      <c r="CZ126" s="54"/>
      <c r="DA126" s="54"/>
      <c r="DB126" s="54"/>
      <c r="DC126" s="54"/>
      <c r="DD126" s="54"/>
      <c r="DE126" s="54"/>
      <c r="DF126" s="54"/>
      <c r="DG126" s="54"/>
      <c r="DH126" s="54"/>
      <c r="DI126" s="54"/>
      <c r="DJ126" s="54"/>
      <c r="DK126" s="54"/>
      <c r="DL126" s="54"/>
      <c r="DM126" s="54"/>
      <c r="DN126" s="54"/>
      <c r="DO126" s="54"/>
      <c r="DP126" s="54"/>
      <c r="DQ126" s="54"/>
      <c r="DR126" s="54"/>
      <c r="DS126" s="54"/>
      <c r="DT126" s="54"/>
      <c r="DU126" s="54"/>
      <c r="DV126" s="54"/>
      <c r="DW126" s="54"/>
      <c r="DX126" s="54"/>
      <c r="DY126" s="54"/>
      <c r="DZ126" s="54"/>
      <c r="EA126" s="54"/>
      <c r="EB126" s="54"/>
      <c r="EC126" s="54"/>
    </row>
    <row r="127" spans="3:133" s="53" customFormat="1"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  <c r="AI127" s="54"/>
      <c r="AJ127" s="54"/>
      <c r="AK127" s="54"/>
      <c r="AL127" s="54"/>
      <c r="AM127" s="54"/>
      <c r="AN127" s="54"/>
      <c r="AO127" s="54"/>
      <c r="AP127" s="54"/>
      <c r="AQ127" s="54"/>
      <c r="AR127" s="54"/>
      <c r="AS127" s="54"/>
      <c r="AT127" s="54"/>
      <c r="AU127" s="54"/>
      <c r="AV127" s="54"/>
      <c r="AW127" s="54"/>
      <c r="AX127" s="54"/>
      <c r="AY127" s="54"/>
      <c r="AZ127" s="54"/>
      <c r="BA127" s="54"/>
      <c r="BB127" s="54"/>
      <c r="BC127" s="54"/>
      <c r="BD127" s="54"/>
      <c r="BE127" s="54"/>
      <c r="BF127" s="54"/>
      <c r="BG127" s="54"/>
      <c r="BH127" s="54"/>
      <c r="BI127" s="54"/>
      <c r="BJ127" s="54"/>
      <c r="BK127" s="54"/>
      <c r="BL127" s="54"/>
      <c r="BM127" s="54"/>
      <c r="BN127" s="54"/>
      <c r="BO127" s="54"/>
      <c r="BP127" s="54"/>
      <c r="BQ127" s="54"/>
      <c r="BR127" s="54"/>
      <c r="BS127" s="54"/>
      <c r="BT127" s="54"/>
      <c r="BU127" s="54"/>
      <c r="BV127" s="54"/>
      <c r="BW127" s="54"/>
      <c r="BX127" s="54"/>
      <c r="BY127" s="54"/>
      <c r="BZ127" s="54"/>
      <c r="CA127" s="54"/>
      <c r="CB127" s="54"/>
      <c r="CC127" s="54"/>
      <c r="CD127" s="54"/>
      <c r="CE127" s="54"/>
      <c r="CF127" s="54"/>
      <c r="CG127" s="54"/>
      <c r="CH127" s="54"/>
      <c r="CI127" s="54"/>
      <c r="CJ127" s="54"/>
      <c r="CK127" s="54"/>
      <c r="CL127" s="54"/>
      <c r="CM127" s="54"/>
      <c r="CN127" s="54"/>
      <c r="CO127" s="54"/>
      <c r="CP127" s="54"/>
      <c r="CQ127" s="54"/>
      <c r="CR127" s="54"/>
      <c r="CS127" s="54"/>
      <c r="CT127" s="54"/>
      <c r="CU127" s="54"/>
      <c r="CV127" s="54"/>
      <c r="CW127" s="54"/>
      <c r="CX127" s="54"/>
      <c r="CY127" s="54"/>
      <c r="CZ127" s="54"/>
      <c r="DA127" s="54"/>
      <c r="DB127" s="54"/>
      <c r="DC127" s="54"/>
      <c r="DD127" s="54"/>
      <c r="DE127" s="54"/>
      <c r="DF127" s="54"/>
      <c r="DG127" s="54"/>
      <c r="DH127" s="54"/>
      <c r="DI127" s="54"/>
      <c r="DJ127" s="54"/>
      <c r="DK127" s="54"/>
      <c r="DL127" s="54"/>
      <c r="DM127" s="54"/>
      <c r="DN127" s="54"/>
      <c r="DO127" s="54"/>
      <c r="DP127" s="54"/>
      <c r="DQ127" s="54"/>
      <c r="DR127" s="54"/>
      <c r="DS127" s="54"/>
      <c r="DT127" s="54"/>
      <c r="DU127" s="54"/>
      <c r="DV127" s="54"/>
      <c r="DW127" s="54"/>
      <c r="DX127" s="54"/>
      <c r="DY127" s="54"/>
      <c r="DZ127" s="54"/>
      <c r="EA127" s="54"/>
      <c r="EB127" s="54"/>
      <c r="EC127" s="54"/>
    </row>
    <row r="128" spans="3:133" s="53" customFormat="1"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54"/>
      <c r="AH128" s="54"/>
      <c r="AI128" s="54"/>
      <c r="AJ128" s="54"/>
      <c r="AK128" s="54"/>
      <c r="AL128" s="54"/>
      <c r="AM128" s="54"/>
      <c r="AN128" s="54"/>
      <c r="AO128" s="54"/>
      <c r="AP128" s="54"/>
      <c r="AQ128" s="54"/>
      <c r="AR128" s="54"/>
      <c r="AS128" s="54"/>
      <c r="AT128" s="54"/>
      <c r="AU128" s="54"/>
      <c r="AV128" s="54"/>
      <c r="AW128" s="54"/>
      <c r="AX128" s="54"/>
      <c r="AY128" s="54"/>
      <c r="AZ128" s="54"/>
      <c r="BA128" s="54"/>
      <c r="BB128" s="54"/>
      <c r="BC128" s="54"/>
      <c r="BD128" s="54"/>
      <c r="BE128" s="54"/>
      <c r="BF128" s="54"/>
      <c r="BG128" s="54"/>
      <c r="BH128" s="54"/>
      <c r="BI128" s="54"/>
      <c r="BJ128" s="54"/>
      <c r="BK128" s="54"/>
      <c r="BL128" s="54"/>
      <c r="BM128" s="54"/>
      <c r="BN128" s="54"/>
      <c r="BO128" s="54"/>
      <c r="BP128" s="54"/>
      <c r="BQ128" s="54"/>
      <c r="BR128" s="54"/>
      <c r="BS128" s="54"/>
      <c r="BT128" s="54"/>
      <c r="BU128" s="54"/>
      <c r="BV128" s="54"/>
      <c r="BW128" s="54"/>
      <c r="BX128" s="54"/>
      <c r="BY128" s="54"/>
      <c r="BZ128" s="54"/>
      <c r="CA128" s="54"/>
      <c r="CB128" s="54"/>
      <c r="CC128" s="54"/>
      <c r="CD128" s="54"/>
      <c r="CE128" s="54"/>
      <c r="CF128" s="54"/>
      <c r="CG128" s="54"/>
      <c r="CH128" s="54"/>
      <c r="CI128" s="54"/>
      <c r="CJ128" s="54"/>
      <c r="CK128" s="54"/>
      <c r="CL128" s="54"/>
      <c r="CM128" s="54"/>
      <c r="CN128" s="54"/>
      <c r="CO128" s="54"/>
      <c r="CP128" s="54"/>
      <c r="CQ128" s="54"/>
      <c r="CR128" s="54"/>
      <c r="CS128" s="54"/>
      <c r="CT128" s="54"/>
      <c r="CU128" s="54"/>
      <c r="CV128" s="54"/>
      <c r="CW128" s="54"/>
      <c r="CX128" s="54"/>
      <c r="CY128" s="54"/>
      <c r="CZ128" s="54"/>
      <c r="DA128" s="54"/>
      <c r="DB128" s="54"/>
      <c r="DC128" s="54"/>
      <c r="DD128" s="54"/>
      <c r="DE128" s="54"/>
      <c r="DF128" s="54"/>
      <c r="DG128" s="54"/>
      <c r="DH128" s="54"/>
      <c r="DI128" s="54"/>
      <c r="DJ128" s="54"/>
      <c r="DK128" s="54"/>
      <c r="DL128" s="54"/>
      <c r="DM128" s="54"/>
      <c r="DN128" s="54"/>
      <c r="DO128" s="54"/>
      <c r="DP128" s="54"/>
      <c r="DQ128" s="54"/>
      <c r="DR128" s="54"/>
      <c r="DS128" s="54"/>
      <c r="DT128" s="54"/>
      <c r="DU128" s="54"/>
      <c r="DV128" s="54"/>
      <c r="DW128" s="54"/>
      <c r="DX128" s="54"/>
      <c r="DY128" s="54"/>
      <c r="DZ128" s="54"/>
      <c r="EA128" s="54"/>
      <c r="EB128" s="54"/>
      <c r="EC128" s="54"/>
    </row>
    <row r="129" spans="1:133" s="53" customFormat="1"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54"/>
      <c r="AH129" s="54"/>
      <c r="AI129" s="54"/>
      <c r="AJ129" s="54"/>
      <c r="AK129" s="54"/>
      <c r="AL129" s="54"/>
      <c r="AM129" s="54"/>
      <c r="AN129" s="54"/>
      <c r="AO129" s="54"/>
      <c r="AP129" s="54"/>
      <c r="AQ129" s="54"/>
      <c r="AR129" s="54"/>
      <c r="AS129" s="54"/>
      <c r="AT129" s="54"/>
      <c r="AU129" s="54"/>
      <c r="AV129" s="54"/>
      <c r="AW129" s="54"/>
      <c r="AX129" s="54"/>
      <c r="AY129" s="54"/>
      <c r="AZ129" s="54"/>
      <c r="BA129" s="54"/>
      <c r="BB129" s="54"/>
      <c r="BC129" s="54"/>
      <c r="BD129" s="54"/>
      <c r="BE129" s="54"/>
      <c r="BF129" s="54"/>
      <c r="BG129" s="54"/>
      <c r="BH129" s="54"/>
      <c r="BI129" s="54"/>
      <c r="BJ129" s="54"/>
      <c r="BK129" s="54"/>
      <c r="BL129" s="54"/>
      <c r="BM129" s="54"/>
      <c r="BN129" s="54"/>
      <c r="BO129" s="54"/>
      <c r="BP129" s="54"/>
      <c r="BQ129" s="54"/>
      <c r="BR129" s="54"/>
      <c r="BS129" s="54"/>
      <c r="BT129" s="54"/>
      <c r="BU129" s="54"/>
      <c r="BV129" s="54"/>
      <c r="BW129" s="54"/>
      <c r="BX129" s="54"/>
      <c r="BY129" s="54"/>
      <c r="BZ129" s="54"/>
      <c r="CA129" s="54"/>
      <c r="CB129" s="54"/>
      <c r="CC129" s="54"/>
      <c r="CD129" s="54"/>
      <c r="CE129" s="54"/>
      <c r="CF129" s="54"/>
      <c r="CG129" s="54"/>
      <c r="CH129" s="54"/>
      <c r="CI129" s="54"/>
      <c r="CJ129" s="54"/>
      <c r="CK129" s="54"/>
      <c r="CL129" s="54"/>
      <c r="CM129" s="54"/>
      <c r="CN129" s="54"/>
      <c r="CO129" s="54"/>
      <c r="CP129" s="54"/>
      <c r="CQ129" s="54"/>
      <c r="CR129" s="54"/>
      <c r="CS129" s="54"/>
      <c r="CT129" s="54"/>
      <c r="CU129" s="54"/>
      <c r="CV129" s="54"/>
      <c r="CW129" s="54"/>
      <c r="CX129" s="54"/>
      <c r="CY129" s="54"/>
      <c r="CZ129" s="54"/>
      <c r="DA129" s="54"/>
      <c r="DB129" s="54"/>
      <c r="DC129" s="54"/>
      <c r="DD129" s="54"/>
      <c r="DE129" s="54"/>
      <c r="DF129" s="54"/>
      <c r="DG129" s="54"/>
      <c r="DH129" s="54"/>
      <c r="DI129" s="54"/>
      <c r="DJ129" s="54"/>
      <c r="DK129" s="54"/>
      <c r="DL129" s="54"/>
      <c r="DM129" s="54"/>
      <c r="DN129" s="54"/>
      <c r="DO129" s="54"/>
      <c r="DP129" s="54"/>
      <c r="DQ129" s="54"/>
      <c r="DR129" s="54"/>
      <c r="DS129" s="54"/>
      <c r="DT129" s="54"/>
      <c r="DU129" s="54"/>
      <c r="DV129" s="54"/>
      <c r="DW129" s="54"/>
      <c r="DX129" s="54"/>
      <c r="DY129" s="54"/>
      <c r="DZ129" s="54"/>
      <c r="EA129" s="54"/>
      <c r="EB129" s="54"/>
      <c r="EC129" s="54"/>
    </row>
    <row r="130" spans="1:133" s="53" customFormat="1"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  <c r="AG130" s="54"/>
      <c r="AH130" s="54"/>
      <c r="AI130" s="54"/>
      <c r="AJ130" s="54"/>
      <c r="AK130" s="54"/>
      <c r="AL130" s="54"/>
      <c r="AM130" s="54"/>
      <c r="AN130" s="54"/>
      <c r="AO130" s="54"/>
      <c r="AP130" s="54"/>
      <c r="AQ130" s="54"/>
      <c r="AR130" s="54"/>
      <c r="AS130" s="54"/>
      <c r="AT130" s="54"/>
      <c r="AU130" s="54"/>
      <c r="AV130" s="54"/>
      <c r="AW130" s="54"/>
      <c r="AX130" s="54"/>
      <c r="AY130" s="54"/>
      <c r="AZ130" s="54"/>
      <c r="BA130" s="54"/>
      <c r="BB130" s="54"/>
      <c r="BC130" s="54"/>
      <c r="BD130" s="54"/>
      <c r="BE130" s="54"/>
      <c r="BF130" s="54"/>
      <c r="BG130" s="54"/>
      <c r="BH130" s="54"/>
      <c r="BI130" s="54"/>
      <c r="BJ130" s="54"/>
      <c r="BK130" s="54"/>
      <c r="BL130" s="54"/>
      <c r="BM130" s="54"/>
      <c r="BN130" s="54"/>
      <c r="BO130" s="54"/>
      <c r="BP130" s="54"/>
      <c r="BQ130" s="54"/>
      <c r="BR130" s="54"/>
      <c r="BS130" s="54"/>
      <c r="BT130" s="54"/>
      <c r="BU130" s="54"/>
      <c r="BV130" s="54"/>
      <c r="BW130" s="54"/>
      <c r="BX130" s="54"/>
      <c r="BY130" s="54"/>
      <c r="BZ130" s="54"/>
      <c r="CA130" s="54"/>
      <c r="CB130" s="54"/>
      <c r="CC130" s="54"/>
      <c r="CD130" s="54"/>
      <c r="CE130" s="54"/>
      <c r="CF130" s="54"/>
      <c r="CG130" s="54"/>
      <c r="CH130" s="54"/>
      <c r="CI130" s="54"/>
      <c r="CJ130" s="54"/>
      <c r="CK130" s="54"/>
      <c r="CL130" s="54"/>
      <c r="CM130" s="54"/>
      <c r="CN130" s="54"/>
      <c r="CO130" s="54"/>
      <c r="CP130" s="54"/>
      <c r="CQ130" s="54"/>
      <c r="CR130" s="54"/>
      <c r="CS130" s="54"/>
      <c r="CT130" s="54"/>
      <c r="CU130" s="54"/>
      <c r="CV130" s="54"/>
      <c r="CW130" s="54"/>
      <c r="CX130" s="54"/>
      <c r="CY130" s="54"/>
      <c r="CZ130" s="54"/>
      <c r="DA130" s="54"/>
      <c r="DB130" s="54"/>
      <c r="DC130" s="54"/>
      <c r="DD130" s="54"/>
      <c r="DE130" s="54"/>
      <c r="DF130" s="54"/>
      <c r="DG130" s="54"/>
      <c r="DH130" s="54"/>
      <c r="DI130" s="54"/>
      <c r="DJ130" s="54"/>
      <c r="DK130" s="54"/>
      <c r="DL130" s="54"/>
      <c r="DM130" s="54"/>
      <c r="DN130" s="54"/>
      <c r="DO130" s="54"/>
      <c r="DP130" s="54"/>
      <c r="DQ130" s="54"/>
      <c r="DR130" s="54"/>
      <c r="DS130" s="54"/>
      <c r="DT130" s="54"/>
      <c r="DU130" s="54"/>
      <c r="DV130" s="54"/>
      <c r="DW130" s="54"/>
      <c r="DX130" s="54"/>
      <c r="DY130" s="54"/>
      <c r="DZ130" s="54"/>
      <c r="EA130" s="54"/>
      <c r="EB130" s="54"/>
      <c r="EC130" s="54"/>
    </row>
    <row r="131" spans="1:133" s="53" customFormat="1"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  <c r="AG131" s="54"/>
      <c r="AH131" s="54"/>
      <c r="AI131" s="54"/>
      <c r="AJ131" s="54"/>
      <c r="AK131" s="54"/>
      <c r="AL131" s="54"/>
      <c r="AM131" s="54"/>
      <c r="AN131" s="54"/>
      <c r="AO131" s="54"/>
      <c r="AP131" s="54"/>
      <c r="AQ131" s="54"/>
      <c r="AR131" s="54"/>
      <c r="AS131" s="54"/>
      <c r="AT131" s="54"/>
      <c r="AU131" s="54"/>
      <c r="AV131" s="54"/>
      <c r="AW131" s="54"/>
      <c r="AX131" s="54"/>
      <c r="AY131" s="54"/>
      <c r="AZ131" s="54"/>
      <c r="BA131" s="54"/>
      <c r="BB131" s="54"/>
      <c r="BC131" s="54"/>
      <c r="BD131" s="54"/>
      <c r="BE131" s="54"/>
      <c r="BF131" s="54"/>
      <c r="BG131" s="54"/>
      <c r="BH131" s="54"/>
      <c r="BI131" s="54"/>
      <c r="BJ131" s="54"/>
      <c r="BK131" s="54"/>
      <c r="BL131" s="54"/>
      <c r="BM131" s="54"/>
      <c r="BN131" s="54"/>
      <c r="BO131" s="54"/>
      <c r="BP131" s="54"/>
      <c r="BQ131" s="54"/>
      <c r="BR131" s="54"/>
      <c r="BS131" s="54"/>
      <c r="BT131" s="54"/>
      <c r="BU131" s="54"/>
      <c r="BV131" s="54"/>
      <c r="BW131" s="54"/>
      <c r="BX131" s="54"/>
      <c r="BY131" s="54"/>
      <c r="BZ131" s="54"/>
      <c r="CA131" s="54"/>
      <c r="CB131" s="54"/>
      <c r="CC131" s="54"/>
      <c r="CD131" s="54"/>
      <c r="CE131" s="54"/>
      <c r="CF131" s="54"/>
      <c r="CG131" s="54"/>
      <c r="CH131" s="54"/>
      <c r="CI131" s="54"/>
      <c r="CJ131" s="54"/>
      <c r="CK131" s="54"/>
      <c r="CL131" s="54"/>
      <c r="CM131" s="54"/>
      <c r="CN131" s="54"/>
      <c r="CO131" s="54"/>
      <c r="CP131" s="54"/>
      <c r="CQ131" s="54"/>
      <c r="CR131" s="54"/>
      <c r="CS131" s="54"/>
      <c r="CT131" s="54"/>
      <c r="CU131" s="54"/>
      <c r="CV131" s="54"/>
      <c r="CW131" s="54"/>
      <c r="CX131" s="54"/>
      <c r="CY131" s="54"/>
      <c r="CZ131" s="54"/>
      <c r="DA131" s="54"/>
      <c r="DB131" s="54"/>
      <c r="DC131" s="54"/>
      <c r="DD131" s="54"/>
      <c r="DE131" s="54"/>
      <c r="DF131" s="54"/>
      <c r="DG131" s="54"/>
      <c r="DH131" s="54"/>
      <c r="DI131" s="54"/>
      <c r="DJ131" s="54"/>
      <c r="DK131" s="54"/>
      <c r="DL131" s="54"/>
      <c r="DM131" s="54"/>
      <c r="DN131" s="54"/>
      <c r="DO131" s="54"/>
      <c r="DP131" s="54"/>
      <c r="DQ131" s="54"/>
      <c r="DR131" s="54"/>
      <c r="DS131" s="54"/>
      <c r="DT131" s="54"/>
      <c r="DU131" s="54"/>
      <c r="DV131" s="54"/>
      <c r="DW131" s="54"/>
      <c r="DX131" s="54"/>
      <c r="DY131" s="54"/>
      <c r="DZ131" s="54"/>
      <c r="EA131" s="54"/>
      <c r="EB131" s="54"/>
      <c r="EC131" s="54"/>
    </row>
    <row r="132" spans="1:133" s="53" customFormat="1"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/>
      <c r="AG132" s="54"/>
      <c r="AH132" s="54"/>
      <c r="AI132" s="54"/>
      <c r="AJ132" s="54"/>
      <c r="AK132" s="54"/>
      <c r="AL132" s="54"/>
      <c r="AM132" s="54"/>
      <c r="AN132" s="54"/>
      <c r="AO132" s="54"/>
      <c r="AP132" s="54"/>
      <c r="AQ132" s="54"/>
      <c r="AR132" s="54"/>
      <c r="AS132" s="54"/>
      <c r="AT132" s="54"/>
      <c r="AU132" s="54"/>
      <c r="AV132" s="54"/>
      <c r="AW132" s="54"/>
      <c r="AX132" s="54"/>
      <c r="AY132" s="54"/>
      <c r="AZ132" s="54"/>
      <c r="BA132" s="54"/>
      <c r="BB132" s="54"/>
      <c r="BC132" s="54"/>
      <c r="BD132" s="54"/>
      <c r="BE132" s="54"/>
      <c r="BF132" s="54"/>
      <c r="BG132" s="54"/>
      <c r="BH132" s="54"/>
      <c r="BI132" s="54"/>
      <c r="BJ132" s="54"/>
      <c r="BK132" s="54"/>
      <c r="BL132" s="54"/>
      <c r="BM132" s="54"/>
      <c r="BN132" s="54"/>
      <c r="BO132" s="54"/>
      <c r="BP132" s="54"/>
      <c r="BQ132" s="54"/>
      <c r="BR132" s="54"/>
      <c r="BS132" s="54"/>
      <c r="BT132" s="54"/>
      <c r="BU132" s="54"/>
      <c r="BV132" s="54"/>
      <c r="BW132" s="54"/>
      <c r="BX132" s="54"/>
      <c r="BY132" s="54"/>
      <c r="BZ132" s="54"/>
      <c r="CA132" s="54"/>
      <c r="CB132" s="54"/>
      <c r="CC132" s="54"/>
      <c r="CD132" s="54"/>
      <c r="CE132" s="54"/>
      <c r="CF132" s="54"/>
      <c r="CG132" s="54"/>
      <c r="CH132" s="54"/>
      <c r="CI132" s="54"/>
      <c r="CJ132" s="54"/>
      <c r="CK132" s="54"/>
      <c r="CL132" s="54"/>
      <c r="CM132" s="54"/>
      <c r="CN132" s="54"/>
      <c r="CO132" s="54"/>
      <c r="CP132" s="54"/>
      <c r="CQ132" s="54"/>
      <c r="CR132" s="54"/>
      <c r="CS132" s="54"/>
      <c r="CT132" s="54"/>
      <c r="CU132" s="54"/>
      <c r="CV132" s="54"/>
      <c r="CW132" s="54"/>
      <c r="CX132" s="54"/>
      <c r="CY132" s="54"/>
      <c r="CZ132" s="54"/>
      <c r="DA132" s="54"/>
      <c r="DB132" s="54"/>
      <c r="DC132" s="54"/>
      <c r="DD132" s="54"/>
      <c r="DE132" s="54"/>
      <c r="DF132" s="54"/>
      <c r="DG132" s="54"/>
      <c r="DH132" s="54"/>
      <c r="DI132" s="54"/>
      <c r="DJ132" s="54"/>
      <c r="DK132" s="54"/>
      <c r="DL132" s="54"/>
      <c r="DM132" s="54"/>
      <c r="DN132" s="54"/>
      <c r="DO132" s="54"/>
      <c r="DP132" s="54"/>
      <c r="DQ132" s="54"/>
      <c r="DR132" s="54"/>
      <c r="DS132" s="54"/>
      <c r="DT132" s="54"/>
      <c r="DU132" s="54"/>
      <c r="DV132" s="54"/>
      <c r="DW132" s="54"/>
      <c r="DX132" s="54"/>
      <c r="DY132" s="54"/>
      <c r="DZ132" s="54"/>
      <c r="EA132" s="54"/>
      <c r="EB132" s="54"/>
      <c r="EC132" s="54"/>
    </row>
    <row r="133" spans="1:133" s="53" customFormat="1"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  <c r="AG133" s="54"/>
      <c r="AH133" s="54"/>
      <c r="AI133" s="54"/>
      <c r="AJ133" s="54"/>
      <c r="AK133" s="54"/>
      <c r="AL133" s="54"/>
      <c r="AM133" s="54"/>
      <c r="AN133" s="54"/>
      <c r="AO133" s="54"/>
      <c r="AP133" s="54"/>
      <c r="AQ133" s="54"/>
      <c r="AR133" s="54"/>
      <c r="AS133" s="54"/>
      <c r="AT133" s="54"/>
      <c r="AU133" s="54"/>
      <c r="AV133" s="54"/>
      <c r="AW133" s="54"/>
      <c r="AX133" s="54"/>
      <c r="AY133" s="54"/>
      <c r="AZ133" s="54"/>
      <c r="BA133" s="54"/>
      <c r="BB133" s="54"/>
      <c r="BC133" s="54"/>
      <c r="BD133" s="54"/>
      <c r="BE133" s="54"/>
      <c r="BF133" s="54"/>
      <c r="BG133" s="54"/>
      <c r="BH133" s="54"/>
      <c r="BI133" s="54"/>
      <c r="BJ133" s="54"/>
      <c r="BK133" s="54"/>
      <c r="BL133" s="54"/>
      <c r="BM133" s="54"/>
      <c r="BN133" s="54"/>
      <c r="BO133" s="54"/>
      <c r="BP133" s="54"/>
      <c r="BQ133" s="54"/>
      <c r="BR133" s="54"/>
      <c r="BS133" s="54"/>
      <c r="BT133" s="54"/>
      <c r="BU133" s="54"/>
      <c r="BV133" s="54"/>
      <c r="BW133" s="54"/>
      <c r="BX133" s="54"/>
      <c r="BY133" s="54"/>
      <c r="BZ133" s="54"/>
      <c r="CA133" s="54"/>
      <c r="CB133" s="54"/>
      <c r="CC133" s="54"/>
      <c r="CD133" s="54"/>
      <c r="CE133" s="54"/>
      <c r="CF133" s="54"/>
      <c r="CG133" s="54"/>
      <c r="CH133" s="54"/>
      <c r="CI133" s="54"/>
      <c r="CJ133" s="54"/>
      <c r="CK133" s="54"/>
      <c r="CL133" s="54"/>
      <c r="CM133" s="54"/>
      <c r="CN133" s="54"/>
      <c r="CO133" s="54"/>
      <c r="CP133" s="54"/>
      <c r="CQ133" s="54"/>
      <c r="CR133" s="54"/>
      <c r="CS133" s="54"/>
      <c r="CT133" s="54"/>
      <c r="CU133" s="54"/>
      <c r="CV133" s="54"/>
      <c r="CW133" s="54"/>
      <c r="CX133" s="54"/>
      <c r="CY133" s="54"/>
      <c r="CZ133" s="54"/>
      <c r="DA133" s="54"/>
      <c r="DB133" s="54"/>
      <c r="DC133" s="54"/>
      <c r="DD133" s="54"/>
      <c r="DE133" s="54"/>
      <c r="DF133" s="54"/>
      <c r="DG133" s="54"/>
      <c r="DH133" s="54"/>
      <c r="DI133" s="54"/>
      <c r="DJ133" s="54"/>
      <c r="DK133" s="54"/>
      <c r="DL133" s="54"/>
      <c r="DM133" s="54"/>
      <c r="DN133" s="54"/>
      <c r="DO133" s="54"/>
      <c r="DP133" s="54"/>
      <c r="DQ133" s="54"/>
      <c r="DR133" s="54"/>
      <c r="DS133" s="54"/>
      <c r="DT133" s="54"/>
      <c r="DU133" s="54"/>
      <c r="DV133" s="54"/>
      <c r="DW133" s="54"/>
      <c r="DX133" s="54"/>
      <c r="DY133" s="54"/>
      <c r="DZ133" s="54"/>
      <c r="EA133" s="54"/>
      <c r="EB133" s="54"/>
      <c r="EC133" s="54"/>
    </row>
    <row r="134" spans="1:133" s="53" customFormat="1"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4"/>
      <c r="AG134" s="54"/>
      <c r="AH134" s="54"/>
      <c r="AI134" s="54"/>
      <c r="AJ134" s="54"/>
      <c r="AK134" s="54"/>
      <c r="AL134" s="54"/>
      <c r="AM134" s="54"/>
      <c r="AN134" s="54"/>
      <c r="AO134" s="54"/>
      <c r="AP134" s="54"/>
      <c r="AQ134" s="54"/>
      <c r="AR134" s="54"/>
      <c r="AS134" s="54"/>
      <c r="AT134" s="54"/>
      <c r="AU134" s="54"/>
      <c r="AV134" s="54"/>
      <c r="AW134" s="54"/>
      <c r="AX134" s="54"/>
      <c r="AY134" s="54"/>
      <c r="AZ134" s="54"/>
      <c r="BA134" s="54"/>
      <c r="BB134" s="54"/>
      <c r="BC134" s="54"/>
      <c r="BD134" s="54"/>
      <c r="BE134" s="54"/>
      <c r="BF134" s="54"/>
      <c r="BG134" s="54"/>
      <c r="BH134" s="54"/>
      <c r="BI134" s="54"/>
      <c r="BJ134" s="54"/>
      <c r="BK134" s="54"/>
      <c r="BL134" s="54"/>
      <c r="BM134" s="54"/>
      <c r="BN134" s="54"/>
      <c r="BO134" s="54"/>
      <c r="BP134" s="54"/>
      <c r="BQ134" s="54"/>
      <c r="BR134" s="54"/>
      <c r="BS134" s="54"/>
      <c r="BT134" s="54"/>
      <c r="BU134" s="54"/>
      <c r="BV134" s="54"/>
      <c r="BW134" s="54"/>
      <c r="BX134" s="54"/>
      <c r="BY134" s="54"/>
      <c r="BZ134" s="54"/>
      <c r="CA134" s="54"/>
      <c r="CB134" s="54"/>
      <c r="CC134" s="54"/>
      <c r="CD134" s="54"/>
      <c r="CE134" s="54"/>
      <c r="CF134" s="54"/>
      <c r="CG134" s="54"/>
      <c r="CH134" s="54"/>
      <c r="CI134" s="54"/>
      <c r="CJ134" s="54"/>
      <c r="CK134" s="54"/>
      <c r="CL134" s="54"/>
      <c r="CM134" s="54"/>
      <c r="CN134" s="54"/>
      <c r="CO134" s="54"/>
      <c r="CP134" s="54"/>
      <c r="CQ134" s="54"/>
      <c r="CR134" s="54"/>
      <c r="CS134" s="54"/>
      <c r="CT134" s="54"/>
      <c r="CU134" s="54"/>
      <c r="CV134" s="54"/>
      <c r="CW134" s="54"/>
      <c r="CX134" s="54"/>
      <c r="CY134" s="54"/>
      <c r="CZ134" s="54"/>
      <c r="DA134" s="54"/>
      <c r="DB134" s="54"/>
      <c r="DC134" s="54"/>
      <c r="DD134" s="54"/>
      <c r="DE134" s="54"/>
      <c r="DF134" s="54"/>
      <c r="DG134" s="54"/>
      <c r="DH134" s="54"/>
      <c r="DI134" s="54"/>
      <c r="DJ134" s="54"/>
      <c r="DK134" s="54"/>
      <c r="DL134" s="54"/>
      <c r="DM134" s="54"/>
      <c r="DN134" s="54"/>
      <c r="DO134" s="54"/>
      <c r="DP134" s="54"/>
      <c r="DQ134" s="54"/>
      <c r="DR134" s="54"/>
      <c r="DS134" s="54"/>
      <c r="DT134" s="54"/>
      <c r="DU134" s="54"/>
      <c r="DV134" s="54"/>
      <c r="DW134" s="54"/>
      <c r="DX134" s="54"/>
      <c r="DY134" s="54"/>
      <c r="DZ134" s="54"/>
      <c r="EA134" s="54"/>
      <c r="EB134" s="54"/>
      <c r="EC134" s="54"/>
    </row>
    <row r="135" spans="1:133" s="53" customFormat="1"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4"/>
      <c r="AG135" s="54"/>
      <c r="AH135" s="54"/>
      <c r="AI135" s="54"/>
      <c r="AJ135" s="54"/>
      <c r="AK135" s="54"/>
      <c r="AL135" s="54"/>
      <c r="AM135" s="54"/>
      <c r="AN135" s="54"/>
      <c r="AO135" s="54"/>
      <c r="AP135" s="54"/>
      <c r="AQ135" s="54"/>
      <c r="AR135" s="54"/>
      <c r="AS135" s="54"/>
      <c r="AT135" s="54"/>
      <c r="AU135" s="54"/>
      <c r="AV135" s="54"/>
      <c r="AW135" s="54"/>
      <c r="AX135" s="54"/>
      <c r="AY135" s="54"/>
      <c r="AZ135" s="54"/>
      <c r="BA135" s="54"/>
      <c r="BB135" s="54"/>
      <c r="BC135" s="54"/>
      <c r="BD135" s="54"/>
      <c r="BE135" s="54"/>
      <c r="BF135" s="54"/>
      <c r="BG135" s="54"/>
      <c r="BH135" s="54"/>
      <c r="BI135" s="54"/>
      <c r="BJ135" s="54"/>
      <c r="BK135" s="54"/>
      <c r="BL135" s="54"/>
      <c r="BM135" s="54"/>
      <c r="BN135" s="54"/>
      <c r="BO135" s="54"/>
      <c r="BP135" s="54"/>
      <c r="BQ135" s="54"/>
      <c r="BR135" s="54"/>
      <c r="BS135" s="54"/>
      <c r="BT135" s="54"/>
      <c r="BU135" s="54"/>
      <c r="BV135" s="54"/>
      <c r="BW135" s="54"/>
      <c r="BX135" s="54"/>
      <c r="BY135" s="54"/>
      <c r="BZ135" s="54"/>
      <c r="CA135" s="54"/>
      <c r="CB135" s="54"/>
      <c r="CC135" s="54"/>
      <c r="CD135" s="54"/>
      <c r="CE135" s="54"/>
      <c r="CF135" s="54"/>
      <c r="CG135" s="54"/>
      <c r="CH135" s="54"/>
      <c r="CI135" s="54"/>
      <c r="CJ135" s="54"/>
      <c r="CK135" s="54"/>
      <c r="CL135" s="54"/>
      <c r="CM135" s="54"/>
      <c r="CN135" s="54"/>
      <c r="CO135" s="54"/>
      <c r="CP135" s="54"/>
      <c r="CQ135" s="54"/>
      <c r="CR135" s="54"/>
      <c r="CS135" s="54"/>
      <c r="CT135" s="54"/>
      <c r="CU135" s="54"/>
      <c r="CV135" s="54"/>
      <c r="CW135" s="54"/>
      <c r="CX135" s="54"/>
      <c r="CY135" s="54"/>
      <c r="CZ135" s="54"/>
      <c r="DA135" s="54"/>
      <c r="DB135" s="54"/>
      <c r="DC135" s="54"/>
      <c r="DD135" s="54"/>
      <c r="DE135" s="54"/>
      <c r="DF135" s="54"/>
      <c r="DG135" s="54"/>
      <c r="DH135" s="54"/>
      <c r="DI135" s="54"/>
      <c r="DJ135" s="54"/>
      <c r="DK135" s="54"/>
      <c r="DL135" s="54"/>
      <c r="DM135" s="54"/>
      <c r="DN135" s="54"/>
      <c r="DO135" s="54"/>
      <c r="DP135" s="54"/>
      <c r="DQ135" s="54"/>
      <c r="DR135" s="54"/>
      <c r="DS135" s="54"/>
      <c r="DT135" s="54"/>
      <c r="DU135" s="54"/>
      <c r="DV135" s="54"/>
      <c r="DW135" s="54"/>
      <c r="DX135" s="54"/>
      <c r="DY135" s="54"/>
      <c r="DZ135" s="54"/>
      <c r="EA135" s="54"/>
      <c r="EB135" s="54"/>
      <c r="EC135" s="54"/>
    </row>
    <row r="136" spans="1:133" s="53" customFormat="1"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4"/>
      <c r="AG136" s="54"/>
      <c r="AH136" s="54"/>
      <c r="AI136" s="54"/>
      <c r="AJ136" s="54"/>
      <c r="AK136" s="54"/>
      <c r="AL136" s="54"/>
      <c r="AM136" s="54"/>
      <c r="AN136" s="54"/>
      <c r="AO136" s="54"/>
      <c r="AP136" s="54"/>
      <c r="AQ136" s="54"/>
      <c r="AR136" s="54"/>
      <c r="AS136" s="54"/>
      <c r="AT136" s="54"/>
      <c r="AU136" s="54"/>
      <c r="AV136" s="54"/>
      <c r="AW136" s="54"/>
      <c r="AX136" s="54"/>
      <c r="AY136" s="54"/>
      <c r="AZ136" s="54"/>
      <c r="BA136" s="54"/>
      <c r="BB136" s="54"/>
      <c r="BC136" s="54"/>
      <c r="BD136" s="54"/>
      <c r="BE136" s="54"/>
      <c r="BF136" s="54"/>
      <c r="BG136" s="54"/>
      <c r="BH136" s="54"/>
      <c r="BI136" s="54"/>
      <c r="BJ136" s="54"/>
      <c r="BK136" s="54"/>
      <c r="BL136" s="54"/>
      <c r="BM136" s="54"/>
      <c r="BN136" s="54"/>
      <c r="BO136" s="54"/>
      <c r="BP136" s="54"/>
      <c r="BQ136" s="54"/>
      <c r="BR136" s="54"/>
      <c r="BS136" s="54"/>
      <c r="BT136" s="54"/>
      <c r="BU136" s="54"/>
      <c r="BV136" s="54"/>
      <c r="BW136" s="54"/>
      <c r="BX136" s="54"/>
      <c r="BY136" s="54"/>
      <c r="BZ136" s="54"/>
      <c r="CA136" s="54"/>
      <c r="CB136" s="54"/>
      <c r="CC136" s="54"/>
      <c r="CD136" s="54"/>
      <c r="CE136" s="54"/>
      <c r="CF136" s="54"/>
      <c r="CG136" s="54"/>
      <c r="CH136" s="54"/>
      <c r="CI136" s="54"/>
      <c r="CJ136" s="54"/>
      <c r="CK136" s="54"/>
      <c r="CL136" s="54"/>
      <c r="CM136" s="54"/>
      <c r="CN136" s="54"/>
      <c r="CO136" s="54"/>
      <c r="CP136" s="54"/>
      <c r="CQ136" s="54"/>
      <c r="CR136" s="54"/>
      <c r="CS136" s="54"/>
      <c r="CT136" s="54"/>
      <c r="CU136" s="54"/>
      <c r="CV136" s="54"/>
      <c r="CW136" s="54"/>
      <c r="CX136" s="54"/>
      <c r="CY136" s="54"/>
      <c r="CZ136" s="54"/>
      <c r="DA136" s="54"/>
      <c r="DB136" s="54"/>
      <c r="DC136" s="54"/>
      <c r="DD136" s="54"/>
      <c r="DE136" s="54"/>
      <c r="DF136" s="54"/>
      <c r="DG136" s="54"/>
      <c r="DH136" s="54"/>
      <c r="DI136" s="54"/>
      <c r="DJ136" s="54"/>
      <c r="DK136" s="54"/>
      <c r="DL136" s="54"/>
      <c r="DM136" s="54"/>
      <c r="DN136" s="54"/>
      <c r="DO136" s="54"/>
      <c r="DP136" s="54"/>
      <c r="DQ136" s="54"/>
      <c r="DR136" s="54"/>
      <c r="DS136" s="54"/>
      <c r="DT136" s="54"/>
      <c r="DU136" s="54"/>
      <c r="DV136" s="54"/>
      <c r="DW136" s="54"/>
      <c r="DX136" s="54"/>
      <c r="DY136" s="54"/>
      <c r="DZ136" s="54"/>
      <c r="EA136" s="54"/>
      <c r="EB136" s="54"/>
      <c r="EC136" s="54"/>
    </row>
    <row r="137" spans="1:133" s="53" customFormat="1"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4"/>
      <c r="AG137" s="54"/>
      <c r="AH137" s="54"/>
      <c r="AI137" s="54"/>
      <c r="AJ137" s="54"/>
      <c r="AK137" s="54"/>
      <c r="AL137" s="54"/>
      <c r="AM137" s="54"/>
      <c r="AN137" s="54"/>
      <c r="AO137" s="54"/>
      <c r="AP137" s="54"/>
      <c r="AQ137" s="54"/>
      <c r="AR137" s="54"/>
      <c r="AS137" s="54"/>
      <c r="AT137" s="54"/>
      <c r="AU137" s="54"/>
      <c r="AV137" s="54"/>
      <c r="AW137" s="54"/>
      <c r="AX137" s="54"/>
      <c r="AY137" s="54"/>
      <c r="AZ137" s="54"/>
      <c r="BA137" s="54"/>
      <c r="BB137" s="54"/>
      <c r="BC137" s="54"/>
      <c r="BD137" s="54"/>
      <c r="BE137" s="54"/>
      <c r="BF137" s="54"/>
      <c r="BG137" s="54"/>
      <c r="BH137" s="54"/>
      <c r="BI137" s="54"/>
      <c r="BJ137" s="54"/>
      <c r="BK137" s="54"/>
      <c r="BL137" s="54"/>
      <c r="BM137" s="54"/>
      <c r="BN137" s="54"/>
      <c r="BO137" s="54"/>
      <c r="BP137" s="54"/>
      <c r="BQ137" s="54"/>
      <c r="BR137" s="54"/>
      <c r="BS137" s="54"/>
      <c r="BT137" s="54"/>
      <c r="BU137" s="54"/>
      <c r="BV137" s="54"/>
      <c r="BW137" s="54"/>
      <c r="BX137" s="54"/>
      <c r="BY137" s="54"/>
      <c r="BZ137" s="54"/>
      <c r="CA137" s="54"/>
      <c r="CB137" s="54"/>
      <c r="CC137" s="54"/>
      <c r="CD137" s="54"/>
      <c r="CE137" s="54"/>
      <c r="CF137" s="54"/>
      <c r="CG137" s="54"/>
      <c r="CH137" s="54"/>
      <c r="CI137" s="54"/>
      <c r="CJ137" s="54"/>
      <c r="CK137" s="54"/>
      <c r="CL137" s="54"/>
      <c r="CM137" s="54"/>
      <c r="CN137" s="54"/>
      <c r="CO137" s="54"/>
      <c r="CP137" s="54"/>
      <c r="CQ137" s="54"/>
      <c r="CR137" s="54"/>
      <c r="CS137" s="54"/>
      <c r="CT137" s="54"/>
      <c r="CU137" s="54"/>
      <c r="CV137" s="54"/>
      <c r="CW137" s="54"/>
      <c r="CX137" s="54"/>
      <c r="CY137" s="54"/>
      <c r="CZ137" s="54"/>
      <c r="DA137" s="54"/>
      <c r="DB137" s="54"/>
      <c r="DC137" s="54"/>
      <c r="DD137" s="54"/>
      <c r="DE137" s="54"/>
      <c r="DF137" s="54"/>
      <c r="DG137" s="54"/>
      <c r="DH137" s="54"/>
      <c r="DI137" s="54"/>
      <c r="DJ137" s="54"/>
      <c r="DK137" s="54"/>
      <c r="DL137" s="54"/>
      <c r="DM137" s="54"/>
      <c r="DN137" s="54"/>
      <c r="DO137" s="54"/>
      <c r="DP137" s="54"/>
      <c r="DQ137" s="54"/>
      <c r="DR137" s="54"/>
      <c r="DS137" s="54"/>
      <c r="DT137" s="54"/>
      <c r="DU137" s="54"/>
      <c r="DV137" s="54"/>
      <c r="DW137" s="54"/>
      <c r="DX137" s="54"/>
      <c r="DY137" s="54"/>
      <c r="DZ137" s="54"/>
      <c r="EA137" s="54"/>
      <c r="EB137" s="54"/>
      <c r="EC137" s="54"/>
    </row>
    <row r="138" spans="1:133" s="53" customFormat="1"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  <c r="AG138" s="54"/>
      <c r="AH138" s="54"/>
      <c r="AI138" s="54"/>
      <c r="AJ138" s="54"/>
      <c r="AK138" s="54"/>
      <c r="AL138" s="54"/>
      <c r="AM138" s="54"/>
      <c r="AN138" s="54"/>
      <c r="AO138" s="54"/>
      <c r="AP138" s="54"/>
      <c r="AQ138" s="54"/>
      <c r="AR138" s="54"/>
      <c r="AS138" s="54"/>
      <c r="AT138" s="54"/>
      <c r="AU138" s="54"/>
      <c r="AV138" s="54"/>
      <c r="AW138" s="54"/>
      <c r="AX138" s="54"/>
      <c r="AY138" s="54"/>
      <c r="AZ138" s="54"/>
      <c r="BA138" s="54"/>
      <c r="BB138" s="54"/>
      <c r="BC138" s="54"/>
      <c r="BD138" s="54"/>
      <c r="BE138" s="54"/>
      <c r="BF138" s="54"/>
      <c r="BG138" s="54"/>
      <c r="BH138" s="54"/>
      <c r="BI138" s="54"/>
      <c r="BJ138" s="54"/>
      <c r="BK138" s="54"/>
      <c r="BL138" s="54"/>
      <c r="BM138" s="54"/>
      <c r="BN138" s="54"/>
      <c r="BO138" s="54"/>
      <c r="BP138" s="54"/>
      <c r="BQ138" s="54"/>
      <c r="BR138" s="54"/>
      <c r="BS138" s="54"/>
      <c r="BT138" s="54"/>
      <c r="BU138" s="54"/>
      <c r="BV138" s="54"/>
      <c r="BW138" s="54"/>
      <c r="BX138" s="54"/>
      <c r="BY138" s="54"/>
      <c r="BZ138" s="54"/>
      <c r="CA138" s="54"/>
      <c r="CB138" s="54"/>
      <c r="CC138" s="54"/>
      <c r="CD138" s="54"/>
      <c r="CE138" s="54"/>
      <c r="CF138" s="54"/>
      <c r="CG138" s="54"/>
      <c r="CH138" s="54"/>
      <c r="CI138" s="54"/>
      <c r="CJ138" s="54"/>
      <c r="CK138" s="54"/>
      <c r="CL138" s="54"/>
      <c r="CM138" s="54"/>
      <c r="CN138" s="54"/>
      <c r="CO138" s="54"/>
      <c r="CP138" s="54"/>
      <c r="CQ138" s="54"/>
      <c r="CR138" s="54"/>
      <c r="CS138" s="54"/>
      <c r="CT138" s="54"/>
      <c r="CU138" s="54"/>
      <c r="CV138" s="54"/>
      <c r="CW138" s="54"/>
      <c r="CX138" s="54"/>
      <c r="CY138" s="54"/>
      <c r="CZ138" s="54"/>
      <c r="DA138" s="54"/>
      <c r="DB138" s="54"/>
      <c r="DC138" s="54"/>
      <c r="DD138" s="54"/>
      <c r="DE138" s="54"/>
      <c r="DF138" s="54"/>
      <c r="DG138" s="54"/>
      <c r="DH138" s="54"/>
      <c r="DI138" s="54"/>
      <c r="DJ138" s="54"/>
      <c r="DK138" s="54"/>
      <c r="DL138" s="54"/>
      <c r="DM138" s="54"/>
      <c r="DN138" s="54"/>
      <c r="DO138" s="54"/>
      <c r="DP138" s="54"/>
      <c r="DQ138" s="54"/>
      <c r="DR138" s="54"/>
      <c r="DS138" s="54"/>
      <c r="DT138" s="54"/>
      <c r="DU138" s="54"/>
      <c r="DV138" s="54"/>
      <c r="DW138" s="54"/>
      <c r="DX138" s="54"/>
      <c r="DY138" s="54"/>
      <c r="DZ138" s="54"/>
      <c r="EA138" s="54"/>
      <c r="EB138" s="54"/>
      <c r="EC138" s="54"/>
    </row>
    <row r="139" spans="1:133" s="53" customFormat="1"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  <c r="AI139" s="54"/>
      <c r="AJ139" s="54"/>
      <c r="AK139" s="54"/>
      <c r="AL139" s="54"/>
      <c r="AM139" s="54"/>
      <c r="AN139" s="54"/>
      <c r="AO139" s="54"/>
      <c r="AP139" s="54"/>
      <c r="AQ139" s="54"/>
      <c r="AR139" s="54"/>
      <c r="AS139" s="54"/>
      <c r="AT139" s="54"/>
      <c r="AU139" s="54"/>
      <c r="AV139" s="54"/>
      <c r="AW139" s="54"/>
      <c r="AX139" s="54"/>
      <c r="AY139" s="54"/>
      <c r="AZ139" s="54"/>
      <c r="BA139" s="54"/>
      <c r="BB139" s="54"/>
      <c r="BC139" s="54"/>
      <c r="BD139" s="54"/>
      <c r="BE139" s="54"/>
      <c r="BF139" s="54"/>
      <c r="BG139" s="54"/>
      <c r="BH139" s="54"/>
      <c r="BI139" s="54"/>
      <c r="BJ139" s="54"/>
      <c r="BK139" s="54"/>
      <c r="BL139" s="54"/>
      <c r="BM139" s="54"/>
      <c r="BN139" s="54"/>
      <c r="BO139" s="54"/>
      <c r="BP139" s="54"/>
      <c r="BQ139" s="54"/>
      <c r="BR139" s="54"/>
      <c r="BS139" s="54"/>
      <c r="BT139" s="54"/>
      <c r="BU139" s="54"/>
      <c r="BV139" s="54"/>
      <c r="BW139" s="54"/>
      <c r="BX139" s="54"/>
      <c r="BY139" s="54"/>
      <c r="BZ139" s="54"/>
      <c r="CA139" s="54"/>
      <c r="CB139" s="54"/>
      <c r="CC139" s="54"/>
      <c r="CD139" s="54"/>
      <c r="CE139" s="54"/>
      <c r="CF139" s="54"/>
      <c r="CG139" s="54"/>
      <c r="CH139" s="54"/>
      <c r="CI139" s="54"/>
      <c r="CJ139" s="54"/>
      <c r="CK139" s="54"/>
      <c r="CL139" s="54"/>
      <c r="CM139" s="54"/>
      <c r="CN139" s="54"/>
      <c r="CO139" s="54"/>
      <c r="CP139" s="54"/>
      <c r="CQ139" s="54"/>
      <c r="CR139" s="54"/>
      <c r="CS139" s="54"/>
      <c r="CT139" s="54"/>
      <c r="CU139" s="54"/>
      <c r="CV139" s="54"/>
      <c r="CW139" s="54"/>
      <c r="CX139" s="54"/>
      <c r="CY139" s="54"/>
      <c r="CZ139" s="54"/>
      <c r="DA139" s="54"/>
      <c r="DB139" s="54"/>
      <c r="DC139" s="54"/>
      <c r="DD139" s="54"/>
      <c r="DE139" s="54"/>
      <c r="DF139" s="54"/>
      <c r="DG139" s="54"/>
      <c r="DH139" s="54"/>
      <c r="DI139" s="54"/>
      <c r="DJ139" s="54"/>
      <c r="DK139" s="54"/>
      <c r="DL139" s="54"/>
      <c r="DM139" s="54"/>
      <c r="DN139" s="54"/>
      <c r="DO139" s="54"/>
      <c r="DP139" s="54"/>
      <c r="DQ139" s="54"/>
      <c r="DR139" s="54"/>
      <c r="DS139" s="54"/>
      <c r="DT139" s="54"/>
      <c r="DU139" s="54"/>
      <c r="DV139" s="54"/>
      <c r="DW139" s="54"/>
      <c r="DX139" s="54"/>
      <c r="DY139" s="54"/>
      <c r="DZ139" s="54"/>
      <c r="EA139" s="54"/>
      <c r="EB139" s="54"/>
      <c r="EC139" s="54"/>
    </row>
    <row r="140" spans="1:133" s="53" customFormat="1"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  <c r="AG140" s="54"/>
      <c r="AH140" s="54"/>
      <c r="AI140" s="54"/>
      <c r="AJ140" s="54"/>
      <c r="AK140" s="54"/>
      <c r="AL140" s="54"/>
      <c r="AM140" s="54"/>
      <c r="AN140" s="54"/>
      <c r="AO140" s="54"/>
      <c r="AP140" s="54"/>
      <c r="AQ140" s="54"/>
      <c r="AR140" s="54"/>
      <c r="AS140" s="54"/>
      <c r="AT140" s="54"/>
      <c r="AU140" s="54"/>
      <c r="AV140" s="54"/>
      <c r="AW140" s="54"/>
      <c r="AX140" s="54"/>
      <c r="AY140" s="54"/>
      <c r="AZ140" s="54"/>
      <c r="BA140" s="54"/>
      <c r="BB140" s="54"/>
      <c r="BC140" s="54"/>
      <c r="BD140" s="54"/>
      <c r="BE140" s="54"/>
      <c r="BF140" s="54"/>
      <c r="BG140" s="54"/>
      <c r="BH140" s="54"/>
      <c r="BI140" s="54"/>
      <c r="BJ140" s="54"/>
      <c r="BK140" s="54"/>
      <c r="BL140" s="54"/>
      <c r="BM140" s="54"/>
      <c r="BN140" s="54"/>
      <c r="BO140" s="54"/>
      <c r="BP140" s="54"/>
      <c r="BQ140" s="54"/>
      <c r="BR140" s="54"/>
      <c r="BS140" s="54"/>
      <c r="BT140" s="54"/>
      <c r="BU140" s="54"/>
      <c r="BV140" s="54"/>
      <c r="BW140" s="54"/>
      <c r="BX140" s="54"/>
      <c r="BY140" s="54"/>
      <c r="BZ140" s="54"/>
      <c r="CA140" s="54"/>
      <c r="CB140" s="54"/>
      <c r="CC140" s="54"/>
      <c r="CD140" s="54"/>
      <c r="CE140" s="54"/>
      <c r="CF140" s="54"/>
      <c r="CG140" s="54"/>
      <c r="CH140" s="54"/>
      <c r="CI140" s="54"/>
      <c r="CJ140" s="54"/>
      <c r="CK140" s="54"/>
      <c r="CL140" s="54"/>
      <c r="CM140" s="54"/>
      <c r="CN140" s="54"/>
      <c r="CO140" s="54"/>
      <c r="CP140" s="54"/>
      <c r="CQ140" s="54"/>
      <c r="CR140" s="54"/>
      <c r="CS140" s="54"/>
      <c r="CT140" s="54"/>
      <c r="CU140" s="54"/>
      <c r="CV140" s="54"/>
      <c r="CW140" s="54"/>
      <c r="CX140" s="54"/>
      <c r="CY140" s="54"/>
      <c r="CZ140" s="54"/>
      <c r="DA140" s="54"/>
      <c r="DB140" s="54"/>
      <c r="DC140" s="54"/>
      <c r="DD140" s="54"/>
      <c r="DE140" s="54"/>
      <c r="DF140" s="54"/>
      <c r="DG140" s="54"/>
      <c r="DH140" s="54"/>
      <c r="DI140" s="54"/>
      <c r="DJ140" s="54"/>
      <c r="DK140" s="54"/>
      <c r="DL140" s="54"/>
      <c r="DM140" s="54"/>
      <c r="DN140" s="54"/>
      <c r="DO140" s="54"/>
      <c r="DP140" s="54"/>
      <c r="DQ140" s="54"/>
      <c r="DR140" s="54"/>
      <c r="DS140" s="54"/>
      <c r="DT140" s="54"/>
      <c r="DU140" s="54"/>
      <c r="DV140" s="54"/>
      <c r="DW140" s="54"/>
      <c r="DX140" s="54"/>
      <c r="DY140" s="54"/>
      <c r="DZ140" s="54"/>
      <c r="EA140" s="54"/>
      <c r="EB140" s="54"/>
      <c r="EC140" s="54"/>
    </row>
    <row r="142" spans="1:133" customFormat="1" ht="69">
      <c r="A142" s="69" t="s">
        <v>90</v>
      </c>
    </row>
    <row r="143" spans="1:133" customFormat="1" ht="15">
      <c r="A143" s="13"/>
    </row>
    <row r="144" spans="1:133" customFormat="1" ht="16">
      <c r="A144" s="14" t="s">
        <v>35</v>
      </c>
      <c r="B144" s="15">
        <v>2008</v>
      </c>
      <c r="C144" s="15">
        <v>2009</v>
      </c>
      <c r="D144" s="15">
        <v>2010</v>
      </c>
      <c r="E144" s="15">
        <v>2011</v>
      </c>
      <c r="F144" s="15">
        <v>2012</v>
      </c>
      <c r="G144" s="15">
        <v>2013</v>
      </c>
      <c r="H144" s="15">
        <v>2014</v>
      </c>
    </row>
    <row r="145" spans="1:11" customFormat="1" ht="15">
      <c r="A145" s="16" t="s">
        <v>36</v>
      </c>
      <c r="B145" s="17">
        <v>7421</v>
      </c>
      <c r="C145" s="17">
        <v>7606</v>
      </c>
      <c r="D145" s="17">
        <v>7857</v>
      </c>
      <c r="E145" s="17">
        <v>8867</v>
      </c>
      <c r="F145" s="17">
        <v>8919</v>
      </c>
      <c r="G145" s="17">
        <v>9145</v>
      </c>
      <c r="H145" s="17">
        <v>9246</v>
      </c>
    </row>
    <row r="146" spans="1:11" customFormat="1" ht="15">
      <c r="A146" s="16" t="s">
        <v>37</v>
      </c>
      <c r="B146" s="17">
        <v>883</v>
      </c>
      <c r="C146" s="17">
        <v>1029</v>
      </c>
      <c r="D146" s="17">
        <v>1184</v>
      </c>
      <c r="E146" s="17">
        <v>1930</v>
      </c>
      <c r="F146" s="17">
        <v>2338</v>
      </c>
      <c r="G146" s="17">
        <v>2529</v>
      </c>
      <c r="H146" s="17">
        <v>2753</v>
      </c>
    </row>
    <row r="147" spans="1:11" customFormat="1" ht="15">
      <c r="A147" s="16" t="s">
        <v>38</v>
      </c>
      <c r="B147" s="18" t="s">
        <v>39</v>
      </c>
      <c r="C147" s="18" t="s">
        <v>39</v>
      </c>
      <c r="D147" s="18" t="s">
        <v>39</v>
      </c>
      <c r="E147" s="17">
        <v>430</v>
      </c>
      <c r="F147" s="17">
        <v>492</v>
      </c>
      <c r="G147" s="17">
        <v>565</v>
      </c>
      <c r="H147" s="17">
        <v>695</v>
      </c>
    </row>
    <row r="148" spans="1:11" customFormat="1" ht="15">
      <c r="A148" s="16" t="s">
        <v>40</v>
      </c>
      <c r="B148" s="18" t="s">
        <v>39</v>
      </c>
      <c r="C148" s="18" t="s">
        <v>39</v>
      </c>
      <c r="D148" s="18" t="s">
        <v>39</v>
      </c>
      <c r="E148" s="17">
        <v>150</v>
      </c>
      <c r="F148" s="17">
        <v>171</v>
      </c>
      <c r="G148" s="17">
        <v>212</v>
      </c>
      <c r="H148" s="17">
        <v>225</v>
      </c>
    </row>
    <row r="149" spans="1:11" customFormat="1" ht="15">
      <c r="A149" s="16" t="s">
        <v>41</v>
      </c>
      <c r="B149" s="18" t="s">
        <v>39</v>
      </c>
      <c r="C149" s="18" t="s">
        <v>39</v>
      </c>
      <c r="D149" s="18" t="s">
        <v>39</v>
      </c>
      <c r="E149" s="16">
        <f>E150-E145-E146-E147-E148</f>
        <v>665</v>
      </c>
      <c r="F149" s="16">
        <f>F150-F145-F146-F147-F148</f>
        <v>761</v>
      </c>
      <c r="G149" s="16">
        <f>G150-G145-G146-G147-G148</f>
        <v>842</v>
      </c>
      <c r="H149" s="16">
        <f>H150-H145-H146-H147-H148</f>
        <v>898</v>
      </c>
    </row>
    <row r="150" spans="1:11" customFormat="1" ht="15">
      <c r="A150" s="19" t="s">
        <v>42</v>
      </c>
      <c r="B150" s="20">
        <v>9430</v>
      </c>
      <c r="C150" s="20">
        <v>9948</v>
      </c>
      <c r="D150" s="20">
        <v>10776</v>
      </c>
      <c r="E150" s="20">
        <v>12042</v>
      </c>
      <c r="F150" s="20">
        <v>12681</v>
      </c>
      <c r="G150" s="20">
        <v>13293</v>
      </c>
      <c r="H150" s="20">
        <v>13817</v>
      </c>
    </row>
    <row r="153" spans="1:11" customFormat="1" ht="36">
      <c r="A153" s="12" t="s">
        <v>90</v>
      </c>
    </row>
    <row r="154" spans="1:11" customFormat="1" ht="15">
      <c r="A154" s="13"/>
    </row>
    <row r="155" spans="1:11" customFormat="1" ht="32">
      <c r="A155" s="14" t="s">
        <v>43</v>
      </c>
      <c r="B155" s="15">
        <v>2011</v>
      </c>
      <c r="C155" s="15">
        <v>2012</v>
      </c>
      <c r="D155" s="15">
        <v>2013</v>
      </c>
      <c r="E155" s="15">
        <v>2014</v>
      </c>
      <c r="F155" s="15" t="s">
        <v>44</v>
      </c>
      <c r="G155" s="15">
        <v>2011</v>
      </c>
      <c r="H155" s="15">
        <v>2012</v>
      </c>
      <c r="I155" s="15">
        <v>2013</v>
      </c>
      <c r="J155" s="15">
        <v>2014</v>
      </c>
      <c r="K155" s="15" t="s">
        <v>44</v>
      </c>
    </row>
    <row r="156" spans="1:11" customFormat="1" ht="15">
      <c r="A156" s="16" t="s">
        <v>36</v>
      </c>
      <c r="B156" s="21">
        <f t="shared" ref="B156:E161" si="14">+E145/1000</f>
        <v>8.8670000000000009</v>
      </c>
      <c r="C156" s="21">
        <f t="shared" si="14"/>
        <v>8.9190000000000005</v>
      </c>
      <c r="D156" s="21">
        <f t="shared" si="14"/>
        <v>9.1449999999999996</v>
      </c>
      <c r="E156" s="21">
        <f t="shared" si="14"/>
        <v>9.2460000000000004</v>
      </c>
      <c r="F156" s="22">
        <f>+F$161*K156</f>
        <v>9.3604290366939278</v>
      </c>
      <c r="G156" s="23">
        <f t="shared" ref="G156:K161" si="15">+B156/B$161</f>
        <v>0.73633947849194492</v>
      </c>
      <c r="H156" s="23">
        <f t="shared" si="15"/>
        <v>0.70333569907735993</v>
      </c>
      <c r="I156" s="23">
        <f t="shared" si="15"/>
        <v>0.68795606710298651</v>
      </c>
      <c r="J156" s="23">
        <f t="shared" si="15"/>
        <v>0.66917565318086414</v>
      </c>
      <c r="K156" s="23">
        <v>0.66917565318086414</v>
      </c>
    </row>
    <row r="157" spans="1:11" customFormat="1" ht="15">
      <c r="A157" s="16" t="s">
        <v>37</v>
      </c>
      <c r="B157" s="21">
        <f t="shared" si="14"/>
        <v>1.93</v>
      </c>
      <c r="C157" s="21">
        <f t="shared" si="14"/>
        <v>2.3380000000000001</v>
      </c>
      <c r="D157" s="21">
        <f t="shared" si="14"/>
        <v>2.5289999999999999</v>
      </c>
      <c r="E157" s="21">
        <f t="shared" si="14"/>
        <v>2.7530000000000001</v>
      </c>
      <c r="F157" s="22">
        <f>+F$161*K157</f>
        <v>2.7870712889918217</v>
      </c>
      <c r="G157" s="23">
        <f t="shared" si="15"/>
        <v>0.1602723800033217</v>
      </c>
      <c r="H157" s="23">
        <f t="shared" si="15"/>
        <v>0.18437031779828092</v>
      </c>
      <c r="I157" s="23">
        <f t="shared" si="15"/>
        <v>0.19025050778605282</v>
      </c>
      <c r="J157" s="23">
        <f t="shared" si="15"/>
        <v>0.19924730404574076</v>
      </c>
      <c r="K157" s="23">
        <v>0.19924730404574076</v>
      </c>
    </row>
    <row r="158" spans="1:11" customFormat="1" ht="15">
      <c r="A158" s="16" t="s">
        <v>38</v>
      </c>
      <c r="B158" s="21">
        <f t="shared" si="14"/>
        <v>0.43</v>
      </c>
      <c r="C158" s="21">
        <f t="shared" si="14"/>
        <v>0.49199999999999999</v>
      </c>
      <c r="D158" s="21">
        <f t="shared" si="14"/>
        <v>0.56499999999999995</v>
      </c>
      <c r="E158" s="21">
        <f t="shared" si="14"/>
        <v>0.69499999999999995</v>
      </c>
      <c r="F158" s="22">
        <f>+F$161*K158</f>
        <v>0.70360136064268641</v>
      </c>
      <c r="G158" s="23">
        <f t="shared" si="15"/>
        <v>3.5708354094004316E-2</v>
      </c>
      <c r="H158" s="23">
        <f t="shared" si="15"/>
        <v>3.8798202034539868E-2</v>
      </c>
      <c r="I158" s="23">
        <f t="shared" si="15"/>
        <v>4.2503573309260509E-2</v>
      </c>
      <c r="J158" s="23">
        <f t="shared" si="15"/>
        <v>5.0300354635593826E-2</v>
      </c>
      <c r="K158" s="23">
        <v>5.0300354635593826E-2</v>
      </c>
    </row>
    <row r="159" spans="1:11" customFormat="1" ht="15">
      <c r="A159" s="16" t="s">
        <v>40</v>
      </c>
      <c r="B159" s="21">
        <f t="shared" si="14"/>
        <v>0.15</v>
      </c>
      <c r="C159" s="21">
        <f t="shared" si="14"/>
        <v>0.17100000000000001</v>
      </c>
      <c r="D159" s="21">
        <f t="shared" si="14"/>
        <v>0.21199999999999999</v>
      </c>
      <c r="E159" s="21">
        <f t="shared" si="14"/>
        <v>0.22500000000000001</v>
      </c>
      <c r="F159" s="22">
        <f>+F$161*K159</f>
        <v>0.22778461315770426</v>
      </c>
      <c r="G159" s="23">
        <f t="shared" si="15"/>
        <v>1.2456402590931739E-2</v>
      </c>
      <c r="H159" s="23">
        <f t="shared" si="15"/>
        <v>1.3484740951029101E-2</v>
      </c>
      <c r="I159" s="23">
        <f t="shared" si="15"/>
        <v>1.5948243436395095E-2</v>
      </c>
      <c r="J159" s="23">
        <f t="shared" si="15"/>
        <v>1.6284287471954838E-2</v>
      </c>
      <c r="K159" s="23">
        <v>1.6284287471954838E-2</v>
      </c>
    </row>
    <row r="160" spans="1:11" customFormat="1" ht="15">
      <c r="A160" s="16" t="s">
        <v>45</v>
      </c>
      <c r="B160" s="21">
        <f t="shared" si="14"/>
        <v>0.66500000000000004</v>
      </c>
      <c r="C160" s="21">
        <f t="shared" si="14"/>
        <v>0.76100000000000001</v>
      </c>
      <c r="D160" s="21">
        <f t="shared" si="14"/>
        <v>0.84199999999999997</v>
      </c>
      <c r="E160" s="21">
        <f t="shared" si="14"/>
        <v>0.89800000000000002</v>
      </c>
      <c r="F160" s="22">
        <f>+F$161*K160</f>
        <v>0.90911370051385976</v>
      </c>
      <c r="G160" s="23">
        <f t="shared" si="15"/>
        <v>5.5223384819797383E-2</v>
      </c>
      <c r="H160" s="23">
        <f t="shared" si="15"/>
        <v>6.0011040138790321E-2</v>
      </c>
      <c r="I160" s="23">
        <f t="shared" si="15"/>
        <v>6.3341608365305044E-2</v>
      </c>
      <c r="J160" s="23">
        <f t="shared" si="15"/>
        <v>6.4992400665846425E-2</v>
      </c>
      <c r="K160" s="23">
        <v>6.4992400665846425E-2</v>
      </c>
    </row>
    <row r="161" spans="1:25" customFormat="1" ht="15">
      <c r="A161" s="19" t="s">
        <v>42</v>
      </c>
      <c r="B161" s="21">
        <f t="shared" si="14"/>
        <v>12.042</v>
      </c>
      <c r="C161" s="21">
        <f t="shared" si="14"/>
        <v>12.680999999999999</v>
      </c>
      <c r="D161" s="21">
        <f t="shared" si="14"/>
        <v>13.292999999999999</v>
      </c>
      <c r="E161" s="21">
        <f t="shared" si="14"/>
        <v>13.817</v>
      </c>
      <c r="F161" s="24">
        <v>13.988</v>
      </c>
      <c r="G161" s="23">
        <f t="shared" si="15"/>
        <v>1</v>
      </c>
      <c r="H161" s="23">
        <f t="shared" si="15"/>
        <v>1</v>
      </c>
      <c r="I161" s="23">
        <f t="shared" si="15"/>
        <v>1</v>
      </c>
      <c r="J161" s="23">
        <f t="shared" si="15"/>
        <v>1</v>
      </c>
      <c r="K161" s="23">
        <f t="shared" si="15"/>
        <v>1</v>
      </c>
    </row>
    <row r="171" spans="1:25">
      <c r="Y171" s="25"/>
    </row>
    <row r="191" spans="1:1" customFormat="1" ht="19">
      <c r="A191" s="26" t="s">
        <v>46</v>
      </c>
    </row>
    <row r="192" spans="1:1" customFormat="1" ht="15">
      <c r="A192" s="27"/>
    </row>
    <row r="193" spans="1:9" customFormat="1" ht="15">
      <c r="A193" s="28" t="s">
        <v>47</v>
      </c>
    </row>
    <row r="194" spans="1:9" customFormat="1" ht="15">
      <c r="A194" s="29"/>
      <c r="B194" s="30"/>
      <c r="C194" s="30"/>
      <c r="D194" s="30"/>
      <c r="E194" s="30"/>
      <c r="F194" s="30"/>
      <c r="G194" s="30"/>
      <c r="H194" s="30"/>
      <c r="I194" s="30"/>
    </row>
    <row r="195" spans="1:9" customFormat="1" ht="16">
      <c r="A195" s="14" t="s">
        <v>35</v>
      </c>
      <c r="B195" s="15">
        <v>2007</v>
      </c>
      <c r="C195" s="15">
        <v>2008</v>
      </c>
      <c r="D195" s="15">
        <v>2009</v>
      </c>
      <c r="E195" s="15">
        <v>2010</v>
      </c>
      <c r="F195" s="15">
        <v>2011</v>
      </c>
      <c r="G195" s="15">
        <v>2012</v>
      </c>
      <c r="H195" s="15">
        <v>2013</v>
      </c>
      <c r="I195" s="15">
        <v>2014</v>
      </c>
    </row>
    <row r="196" spans="1:9" customFormat="1" ht="15">
      <c r="A196" s="31" t="s">
        <v>48</v>
      </c>
      <c r="B196" s="32"/>
      <c r="C196" s="33">
        <f>SUM(C197:C200)</f>
        <v>3.7289999999999996</v>
      </c>
      <c r="D196" s="33">
        <f t="shared" ref="D196:I196" si="16">SUM(D197:D200)</f>
        <v>6.3120000000000003</v>
      </c>
      <c r="E196" s="33">
        <f t="shared" si="16"/>
        <v>6.6710000000000003</v>
      </c>
      <c r="F196" s="33">
        <f t="shared" si="16"/>
        <v>6.6539999999999999</v>
      </c>
      <c r="G196" s="33">
        <f t="shared" si="16"/>
        <v>7.1199999999999992</v>
      </c>
      <c r="H196" s="33">
        <f t="shared" si="16"/>
        <v>7.1910000000000007</v>
      </c>
      <c r="I196" s="33">
        <f t="shared" si="16"/>
        <v>6.9809999999999999</v>
      </c>
    </row>
    <row r="197" spans="1:9" customFormat="1" ht="15">
      <c r="A197" s="16" t="s">
        <v>49</v>
      </c>
      <c r="B197" s="66"/>
      <c r="C197" s="34">
        <f>+[2]demande!C8/1000</f>
        <v>2.6259999999999999</v>
      </c>
      <c r="D197" s="34">
        <f>+[2]demande!D8/1000</f>
        <v>4.8600000000000003</v>
      </c>
      <c r="E197" s="34">
        <f>+[2]demande!E8/1000</f>
        <v>5.048</v>
      </c>
      <c r="F197" s="34">
        <f>+[2]demande!F8/1000</f>
        <v>5.1520000000000001</v>
      </c>
      <c r="G197" s="34">
        <f>+[2]demande!G8/1000</f>
        <v>5.4649999999999999</v>
      </c>
      <c r="H197" s="34">
        <f>+[2]demande!H8/1000</f>
        <v>5.6070000000000002</v>
      </c>
      <c r="I197" s="34">
        <f>+[2]demande!I8/1000</f>
        <v>5.53</v>
      </c>
    </row>
    <row r="198" spans="1:9" customFormat="1" ht="15">
      <c r="A198" s="16" t="s">
        <v>50</v>
      </c>
      <c r="B198" s="34"/>
      <c r="C198" s="34">
        <f>+[2]demande!C9/1000</f>
        <v>0.95699999999999996</v>
      </c>
      <c r="D198" s="34">
        <f>+[2]demande!D9/1000</f>
        <v>1.268</v>
      </c>
      <c r="E198" s="34">
        <f>+[2]demande!E9/1000</f>
        <v>1.4390000000000001</v>
      </c>
      <c r="F198" s="34">
        <f>+[2]demande!F9/1000</f>
        <v>1.335</v>
      </c>
      <c r="G198" s="34">
        <f>+[2]demande!G9/1000</f>
        <v>1.47</v>
      </c>
      <c r="H198" s="34">
        <f>+[2]demande!H9/1000</f>
        <v>1.421</v>
      </c>
      <c r="I198" s="34">
        <f>+[2]demande!I9/1000</f>
        <v>1.274</v>
      </c>
    </row>
    <row r="199" spans="1:9" customFormat="1" ht="15">
      <c r="A199" s="16" t="s">
        <v>51</v>
      </c>
      <c r="B199" s="34"/>
      <c r="C199" s="34">
        <f>+[2]demande!C10/1000</f>
        <v>0.11</v>
      </c>
      <c r="D199" s="34">
        <f>+[2]demande!D10/1000</f>
        <v>0.13400000000000001</v>
      </c>
      <c r="E199" s="34">
        <f>+[2]demande!E10/1000</f>
        <v>0.105</v>
      </c>
      <c r="F199" s="34">
        <f>+[2]demande!F10/1000</f>
        <v>0.109</v>
      </c>
      <c r="G199" s="34">
        <f>+[2]demande!G10/1000</f>
        <v>0.13500000000000001</v>
      </c>
      <c r="H199" s="34">
        <f>+[2]demande!H10/1000</f>
        <v>0.121</v>
      </c>
      <c r="I199" s="34">
        <f>+[2]demande!I10/1000</f>
        <v>0.127</v>
      </c>
    </row>
    <row r="200" spans="1:9" customFormat="1" ht="15">
      <c r="A200" s="16" t="s">
        <v>52</v>
      </c>
      <c r="B200" s="34"/>
      <c r="C200" s="34">
        <f>+[2]demande!C11/1000</f>
        <v>3.5999999999999997E-2</v>
      </c>
      <c r="D200" s="34">
        <f>+[2]demande!D11/1000</f>
        <v>0.05</v>
      </c>
      <c r="E200" s="34">
        <f>+[2]demande!E11/1000</f>
        <v>7.9000000000000001E-2</v>
      </c>
      <c r="F200" s="34">
        <f>+[2]demande!F11/1000</f>
        <v>5.8000000000000003E-2</v>
      </c>
      <c r="G200" s="34">
        <f>+[2]demande!G11/1000</f>
        <v>0.05</v>
      </c>
      <c r="H200" s="34">
        <f>+[2]demande!H11/1000</f>
        <v>4.2000000000000003E-2</v>
      </c>
      <c r="I200" s="34">
        <f>+[2]demande!I11/1000</f>
        <v>0.05</v>
      </c>
    </row>
    <row r="201" spans="1:9" customFormat="1" ht="15">
      <c r="A201" s="31" t="s">
        <v>53</v>
      </c>
      <c r="B201" s="32"/>
      <c r="C201" s="33">
        <f>SUM(C202:C206)</f>
        <v>5.5910000000000011</v>
      </c>
      <c r="D201" s="33">
        <f t="shared" ref="D201:I201" si="17">SUM(D202:D206)</f>
        <v>6.3120000000000003</v>
      </c>
      <c r="E201" s="33">
        <f t="shared" si="17"/>
        <v>6.6710000000000003</v>
      </c>
      <c r="F201" s="33">
        <f t="shared" si="17"/>
        <v>6.6540000000000008</v>
      </c>
      <c r="G201" s="33">
        <f t="shared" si="17"/>
        <v>7.12</v>
      </c>
      <c r="H201" s="33">
        <f t="shared" si="17"/>
        <v>7.1909999999999998</v>
      </c>
      <c r="I201" s="33">
        <f t="shared" si="17"/>
        <v>6.9810000000000008</v>
      </c>
    </row>
    <row r="202" spans="1:9" customFormat="1" ht="15">
      <c r="A202" s="16" t="s">
        <v>36</v>
      </c>
      <c r="B202" s="34">
        <f>+[2]demande!B13/1000</f>
        <v>4.8460000000000001</v>
      </c>
      <c r="C202" s="34">
        <f>+[2]demande!C13/1000</f>
        <v>3.7130000000000001</v>
      </c>
      <c r="D202" s="34">
        <f>+[2]demande!D13/1000</f>
        <v>4.0309999999999997</v>
      </c>
      <c r="E202" s="34">
        <f>+[2]demande!E13/1000</f>
        <v>4.1959999999999997</v>
      </c>
      <c r="F202" s="34">
        <f>+[2]demande!F13/1000</f>
        <v>4.0640000000000001</v>
      </c>
      <c r="G202" s="34">
        <f>+[2]demande!G13/1000</f>
        <v>4.1790000000000003</v>
      </c>
      <c r="H202" s="34">
        <f>+[2]demande!H13/1000</f>
        <v>4.17</v>
      </c>
      <c r="I202" s="34">
        <f>+[2]demande!I13/1000</f>
        <v>3.6850000000000001</v>
      </c>
    </row>
    <row r="203" spans="1:9" customFormat="1" ht="15">
      <c r="A203" s="16" t="s">
        <v>54</v>
      </c>
      <c r="B203" s="34">
        <f>+[2]demande!B14/1000</f>
        <v>0.67100000000000004</v>
      </c>
      <c r="C203" s="34">
        <f>+[2]demande!C14/1000</f>
        <v>0.51800000000000002</v>
      </c>
      <c r="D203" s="34">
        <f>+[2]demande!D14/1000</f>
        <v>0.54900000000000004</v>
      </c>
      <c r="E203" s="34">
        <f>+[2]demande!E14/1000</f>
        <v>0.59599999999999997</v>
      </c>
      <c r="F203" s="34">
        <f>+[2]demande!F14/1000</f>
        <v>0.63100000000000001</v>
      </c>
      <c r="G203" s="34">
        <f>+[2]demande!G14/1000</f>
        <v>0.66200000000000003</v>
      </c>
      <c r="H203" s="34">
        <f>+[2]demande!H14/1000</f>
        <v>0.70199999999999996</v>
      </c>
      <c r="I203" s="34">
        <f>+[2]demande!I14/1000</f>
        <v>0.78700000000000003</v>
      </c>
    </row>
    <row r="204" spans="1:9" customFormat="1" ht="15">
      <c r="A204" s="16" t="s">
        <v>40</v>
      </c>
      <c r="B204" s="34">
        <f>+[2]demande!B15/1000</f>
        <v>0.33</v>
      </c>
      <c r="C204" s="34">
        <f>+[2]demande!C15/1000</f>
        <v>0.26200000000000001</v>
      </c>
      <c r="D204" s="34">
        <f>+[2]demande!D15/1000</f>
        <v>0.32800000000000001</v>
      </c>
      <c r="E204" s="34">
        <f>+[2]demande!E15/1000</f>
        <v>0.38400000000000001</v>
      </c>
      <c r="F204" s="34">
        <f>+[2]demande!F15/1000</f>
        <v>0.34899999999999998</v>
      </c>
      <c r="G204" s="34">
        <f>+[2]demande!G15/1000</f>
        <v>0.40100000000000002</v>
      </c>
      <c r="H204" s="34">
        <f>+[2]demande!H15/1000</f>
        <v>0.377</v>
      </c>
      <c r="I204" s="34">
        <f>+[2]demande!I15/1000</f>
        <v>0.433</v>
      </c>
    </row>
    <row r="205" spans="1:9" customFormat="1" ht="15">
      <c r="A205" s="16" t="s">
        <v>37</v>
      </c>
      <c r="B205" s="34">
        <f>+[2]demande!B16/1000</f>
        <v>0.97199999999999998</v>
      </c>
      <c r="C205" s="34">
        <f>+[2]demande!C16/1000</f>
        <v>0.77800000000000002</v>
      </c>
      <c r="D205" s="34">
        <f>+[2]demande!D16/1000</f>
        <v>0.998</v>
      </c>
      <c r="E205" s="34">
        <f>+[2]demande!E16/1000</f>
        <v>1.0940000000000001</v>
      </c>
      <c r="F205" s="34">
        <f>+[2]demande!F16/1000</f>
        <v>1.171</v>
      </c>
      <c r="G205" s="34">
        <f>+[2]demande!G16/1000</f>
        <v>1.385</v>
      </c>
      <c r="H205" s="34">
        <f>+[2]demande!H16/1000</f>
        <v>1.417</v>
      </c>
      <c r="I205" s="34">
        <f>+[2]demande!I16/1000</f>
        <v>1.456</v>
      </c>
    </row>
    <row r="206" spans="1:9" customFormat="1" ht="15">
      <c r="A206" s="16" t="s">
        <v>55</v>
      </c>
      <c r="B206" s="35">
        <f>+[2]demande!B17/1000</f>
        <v>0.34799999999999998</v>
      </c>
      <c r="C206" s="35">
        <f>+[2]demande!C17/1000</f>
        <v>0.32</v>
      </c>
      <c r="D206" s="35">
        <f>+[2]demande!D17/1000</f>
        <v>0.40600000000000003</v>
      </c>
      <c r="E206" s="35">
        <f>+[2]demande!E17/1000</f>
        <v>0.40100000000000002</v>
      </c>
      <c r="F206" s="35">
        <f>+[2]demande!F17/1000</f>
        <v>0.439</v>
      </c>
      <c r="G206" s="35">
        <f>+[2]demande!G17/1000</f>
        <v>0.49299999999999999</v>
      </c>
      <c r="H206" s="35">
        <f>+[2]demande!H17/1000</f>
        <v>0.52500000000000002</v>
      </c>
      <c r="I206" s="35">
        <f>+[2]demande!I17/1000</f>
        <v>0.62</v>
      </c>
    </row>
    <row r="207" spans="1:9" customFormat="1" ht="15">
      <c r="A207" s="31" t="s">
        <v>56</v>
      </c>
      <c r="B207" s="36"/>
      <c r="C207" s="36">
        <f>SUM(C208:C213)</f>
        <v>5.5910000000000002</v>
      </c>
      <c r="D207" s="36">
        <f t="shared" ref="D207:I207" si="18">SUM(D208:D213)</f>
        <v>6.3119999999999994</v>
      </c>
      <c r="E207" s="36">
        <f t="shared" si="18"/>
        <v>6.6710000000000003</v>
      </c>
      <c r="F207" s="36">
        <f t="shared" si="18"/>
        <v>6.6539999999999999</v>
      </c>
      <c r="G207" s="36">
        <f t="shared" si="18"/>
        <v>7.1199999999999992</v>
      </c>
      <c r="H207" s="36" t="e">
        <f t="shared" si="18"/>
        <v>#REF!</v>
      </c>
      <c r="I207" s="36" t="e">
        <f t="shared" si="18"/>
        <v>#REF!</v>
      </c>
    </row>
    <row r="208" spans="1:9" customFormat="1" ht="15">
      <c r="A208" s="16" t="s">
        <v>57</v>
      </c>
      <c r="B208" s="34">
        <f>+[2]demande!B19/1000</f>
        <v>1.2250000000000001</v>
      </c>
      <c r="C208" s="34">
        <f>+[2]demande!C19/1000</f>
        <v>0.85299999999999998</v>
      </c>
      <c r="D208" s="34">
        <f>+[2]demande!D19/1000</f>
        <v>0.98799999999999999</v>
      </c>
      <c r="E208" s="34">
        <f>+[2]demande!E19/1000</f>
        <v>1.1579999999999999</v>
      </c>
      <c r="F208" s="34">
        <f>+[2]demande!F19/1000</f>
        <v>1.2490000000000001</v>
      </c>
      <c r="G208" s="34">
        <f>+[2]demande!G19/1000</f>
        <v>1.6519999999999999</v>
      </c>
      <c r="H208" s="34">
        <f>+[2]demande!H19/1000</f>
        <v>1.7529999999999999</v>
      </c>
      <c r="I208" s="34">
        <f>+[2]demande!I19/1000</f>
        <v>1.738</v>
      </c>
    </row>
    <row r="209" spans="1:9" customFormat="1" ht="15">
      <c r="A209" s="16" t="s">
        <v>58</v>
      </c>
      <c r="B209" s="34">
        <f>+[2]demande!B20/1000</f>
        <v>0.93500000000000005</v>
      </c>
      <c r="C209" s="34">
        <f>+[2]demande!C20/1000</f>
        <v>0.61699999999999999</v>
      </c>
      <c r="D209" s="34">
        <f>+[2]demande!D20/1000</f>
        <v>0.61</v>
      </c>
      <c r="E209" s="34">
        <f>+[2]demande!E20/1000</f>
        <v>0.55500000000000005</v>
      </c>
      <c r="F209" s="34">
        <f>+[2]demande!F20/1000</f>
        <v>0.53</v>
      </c>
      <c r="G209" s="34">
        <f>+[2]demande!G20/1000</f>
        <v>0.46700000000000003</v>
      </c>
      <c r="H209" s="34">
        <f>+[2]demande!H20/1000</f>
        <v>0.39600000000000002</v>
      </c>
      <c r="I209" s="34">
        <f>+[2]demande!I20/1000</f>
        <v>0.4</v>
      </c>
    </row>
    <row r="210" spans="1:9" customFormat="1" ht="15">
      <c r="A210" s="16" t="s">
        <v>59</v>
      </c>
      <c r="B210" s="34">
        <f>+[2]demande!B21/1000</f>
        <v>2.7650000000000001</v>
      </c>
      <c r="C210" s="34">
        <f>+[2]demande!C21/1000</f>
        <v>2.113</v>
      </c>
      <c r="D210" s="34">
        <f>+[2]demande!D21/1000</f>
        <v>2.339</v>
      </c>
      <c r="E210" s="34">
        <f>+[2]demande!E21/1000</f>
        <v>2.5609999999999999</v>
      </c>
      <c r="F210" s="34">
        <f>+[2]demande!F21/1000</f>
        <v>2.2719999999999998</v>
      </c>
      <c r="G210" s="34">
        <f>+[2]demande!G21/1000</f>
        <v>2.5550000000000002</v>
      </c>
      <c r="H210" s="34">
        <f>+[2]demande!H21/1000</f>
        <v>2.2530000000000001</v>
      </c>
      <c r="I210" s="34">
        <f>+[2]demande!I21/1000</f>
        <v>2.0950000000000002</v>
      </c>
    </row>
    <row r="211" spans="1:9" customFormat="1" ht="15">
      <c r="A211" s="16" t="s">
        <v>60</v>
      </c>
      <c r="B211" s="34">
        <f>+[2]demande!B22/1000</f>
        <v>1.9550000000000001</v>
      </c>
      <c r="C211" s="34">
        <f>+[2]demande!C22/1000</f>
        <v>1.732</v>
      </c>
      <c r="D211" s="34">
        <f>+[2]demande!D22/1000</f>
        <v>2.0710000000000002</v>
      </c>
      <c r="E211" s="34">
        <f>+[2]demande!E22/1000</f>
        <v>2.0339999999999998</v>
      </c>
      <c r="F211" s="34">
        <f>+[2]demande!F22/1000</f>
        <v>2.1259999999999999</v>
      </c>
      <c r="G211" s="34">
        <f>+[2]demande!G22/1000</f>
        <v>2.0880000000000001</v>
      </c>
      <c r="H211" s="34">
        <f>+[2]demande!H22/1000</f>
        <v>2.573</v>
      </c>
      <c r="I211" s="34">
        <f>+[2]demande!I22/1000</f>
        <v>2.5350000000000001</v>
      </c>
    </row>
    <row r="212" spans="1:9" customFormat="1" ht="15">
      <c r="A212" s="16" t="s">
        <v>61</v>
      </c>
      <c r="B212" s="34">
        <f>+[2]demande!B23/1000</f>
        <v>0.28699999999999998</v>
      </c>
      <c r="C212" s="34">
        <f>+[2]demande!C23/1000</f>
        <v>0.27600000000000002</v>
      </c>
      <c r="D212" s="34">
        <f>+[2]demande!D23/1000</f>
        <v>0.28599999999999998</v>
      </c>
      <c r="E212" s="34">
        <f>+[2]demande!E23/1000</f>
        <v>0.33100000000000002</v>
      </c>
      <c r="F212" s="34">
        <f>+[2]demande!F23/1000</f>
        <v>0.45300000000000001</v>
      </c>
      <c r="G212" s="34">
        <f>+[2]demande!G23/1000</f>
        <v>0.33400000000000002</v>
      </c>
      <c r="H212" s="79">
        <f>+[2]demande!H23/1000</f>
        <v>0.216</v>
      </c>
      <c r="I212" s="79">
        <f>+[2]demande!I23/1000</f>
        <v>0.21299999999999999</v>
      </c>
    </row>
    <row r="213" spans="1:9" customFormat="1" ht="15">
      <c r="A213" s="16" t="s">
        <v>62</v>
      </c>
      <c r="B213" s="34">
        <f>+[2]demande!B24/1000</f>
        <v>0</v>
      </c>
      <c r="C213" s="34">
        <f>+[2]demande!C24/1000</f>
        <v>0</v>
      </c>
      <c r="D213" s="34">
        <f>+[2]demande!D24/1000</f>
        <v>1.7999999999999999E-2</v>
      </c>
      <c r="E213" s="34">
        <f>+[2]demande!E24/1000</f>
        <v>3.2000000000000001E-2</v>
      </c>
      <c r="F213" s="34">
        <f>+[2]demande!F24/1000</f>
        <v>2.4E-2</v>
      </c>
      <c r="G213" s="34">
        <f>+[2]demande!G24/1000</f>
        <v>2.4E-2</v>
      </c>
      <c r="H213" s="79" t="e">
        <f>+[2]demande!H24/1000</f>
        <v>#REF!</v>
      </c>
      <c r="I213" s="79" t="e">
        <f>+[2]demande!I24/1000</f>
        <v>#REF!</v>
      </c>
    </row>
    <row r="214" spans="1:9" customFormat="1" ht="15">
      <c r="A214" s="31" t="s">
        <v>63</v>
      </c>
      <c r="B214" s="36"/>
      <c r="C214" s="36"/>
      <c r="D214" s="36"/>
      <c r="E214" s="36">
        <f t="shared" ref="E214:I214" si="19">SUM(E215:E218)</f>
        <v>6.6709999999999994</v>
      </c>
      <c r="F214" s="36">
        <f t="shared" si="19"/>
        <v>6.6539999999999999</v>
      </c>
      <c r="G214" s="36">
        <f t="shared" si="19"/>
        <v>7.1199999999999992</v>
      </c>
      <c r="H214" s="36">
        <f t="shared" si="19"/>
        <v>7.1909999999999998</v>
      </c>
      <c r="I214" s="36">
        <f t="shared" si="19"/>
        <v>6.9809999999999999</v>
      </c>
    </row>
    <row r="215" spans="1:9" customFormat="1" ht="15">
      <c r="A215" s="16" t="s">
        <v>64</v>
      </c>
      <c r="B215" s="37"/>
      <c r="C215" s="37"/>
      <c r="D215" s="37"/>
      <c r="E215" s="37">
        <f>+[2]demande!E26/1000</f>
        <v>3.6389999999999998</v>
      </c>
      <c r="F215" s="37">
        <f>+[2]demande!F26/1000</f>
        <v>3.8250000000000002</v>
      </c>
      <c r="G215" s="37">
        <f>+[2]demande!G26/1000</f>
        <v>4.2839999999999998</v>
      </c>
      <c r="H215" s="37">
        <f>+[2]demande!H26/1000</f>
        <v>4.4850000000000003</v>
      </c>
      <c r="I215" s="37">
        <f>+[2]demande!I26/1000</f>
        <v>4.4240000000000004</v>
      </c>
    </row>
    <row r="216" spans="1:9" customFormat="1" ht="15">
      <c r="A216" s="16" t="s">
        <v>65</v>
      </c>
      <c r="B216" s="37"/>
      <c r="C216" s="37"/>
      <c r="D216" s="37"/>
      <c r="E216" s="37">
        <f>+[2]demande!E27/1000</f>
        <v>2.41</v>
      </c>
      <c r="F216" s="37">
        <f>+[2]demande!F27/1000</f>
        <v>2.323</v>
      </c>
      <c r="G216" s="37">
        <f>+[2]demande!G27/1000</f>
        <v>2.2759999999999998</v>
      </c>
      <c r="H216" s="37">
        <f>+[2]demande!H27/1000</f>
        <v>2.1560000000000001</v>
      </c>
      <c r="I216" s="37">
        <f>+[2]demande!I27/1000</f>
        <v>2.028</v>
      </c>
    </row>
    <row r="217" spans="1:9" customFormat="1" ht="15">
      <c r="A217" s="16" t="s">
        <v>66</v>
      </c>
      <c r="B217" s="37"/>
      <c r="C217" s="37"/>
      <c r="D217" s="37"/>
      <c r="E217" s="37">
        <f>+[2]demande!E28/1000</f>
        <v>0.47399999999999998</v>
      </c>
      <c r="F217" s="37">
        <f>+[2]demande!F28/1000</f>
        <v>0.39100000000000001</v>
      </c>
      <c r="G217" s="37">
        <f>+[2]demande!G28/1000</f>
        <v>0.45100000000000001</v>
      </c>
      <c r="H217" s="37">
        <f>+[2]demande!H28/1000</f>
        <v>0.43099999999999999</v>
      </c>
      <c r="I217" s="37">
        <f>+[2]demande!I28/1000</f>
        <v>0.42799999999999999</v>
      </c>
    </row>
    <row r="218" spans="1:9" customFormat="1" ht="15">
      <c r="A218" s="16" t="s">
        <v>67</v>
      </c>
      <c r="B218" s="37"/>
      <c r="C218" s="37"/>
      <c r="D218" s="37"/>
      <c r="E218" s="37">
        <f>+[2]demande!E29/1000</f>
        <v>0.14799999999999999</v>
      </c>
      <c r="F218" s="37">
        <f>+[2]demande!F29/1000</f>
        <v>0.115</v>
      </c>
      <c r="G218" s="37">
        <f>+[2]demande!G29/1000</f>
        <v>0.109</v>
      </c>
      <c r="H218" s="37">
        <f>+[2]demande!H29/1000</f>
        <v>0.11899999999999999</v>
      </c>
      <c r="I218" s="37">
        <f>+[2]demande!I29/1000</f>
        <v>0.10100000000000001</v>
      </c>
    </row>
    <row r="219" spans="1:9" customFormat="1" ht="15">
      <c r="A219" s="31" t="s">
        <v>68</v>
      </c>
      <c r="B219" s="36">
        <f>SUM(B220:B226)</f>
        <v>7.1669999999999998</v>
      </c>
      <c r="C219" s="36">
        <f>SUM(C220:C226)</f>
        <v>5.5909999999999993</v>
      </c>
      <c r="D219" s="36">
        <f t="shared" ref="D219:I219" si="20">SUM(D220:D226)</f>
        <v>6.3119999999999994</v>
      </c>
      <c r="E219" s="36">
        <f t="shared" si="20"/>
        <v>6.6709999999999994</v>
      </c>
      <c r="F219" s="36">
        <f t="shared" si="20"/>
        <v>6.653999999999999</v>
      </c>
      <c r="G219" s="36">
        <f t="shared" si="20"/>
        <v>7.1199999999999992</v>
      </c>
      <c r="H219" s="36">
        <f t="shared" si="20"/>
        <v>7.1909999999999998</v>
      </c>
      <c r="I219" s="36">
        <f t="shared" si="20"/>
        <v>6.9809999999999999</v>
      </c>
    </row>
    <row r="220" spans="1:9" customFormat="1" ht="15">
      <c r="A220" s="38">
        <v>1</v>
      </c>
      <c r="B220" s="39">
        <f>+[2]demande!B31/1000</f>
        <v>1.466</v>
      </c>
      <c r="C220" s="39">
        <f>+[2]demande!C31/1000</f>
        <v>0.94599999999999995</v>
      </c>
      <c r="D220" s="39">
        <f>+[2]demande!D31/1000</f>
        <v>1.0089999999999999</v>
      </c>
      <c r="E220" s="39">
        <f>+[2]demande!E31/1000</f>
        <v>1.1759999999999999</v>
      </c>
      <c r="F220" s="39">
        <f>+[2]demande!F31/1000</f>
        <v>1.2729999999999999</v>
      </c>
      <c r="G220" s="39">
        <f>+[2]demande!G31/1000</f>
        <v>1.6850000000000001</v>
      </c>
      <c r="H220" s="39">
        <f>+[2]demande!H31/1000</f>
        <v>1.7889999999999999</v>
      </c>
      <c r="I220" s="39">
        <f>+[2]demande!I31/1000</f>
        <v>1.7889999999999999</v>
      </c>
    </row>
    <row r="221" spans="1:9" customFormat="1" ht="15">
      <c r="A221" s="38">
        <v>2</v>
      </c>
      <c r="B221" s="39">
        <f>+[2]demande!B32/1000</f>
        <v>1.595</v>
      </c>
      <c r="C221" s="39">
        <f>+[2]demande!C32/1000</f>
        <v>1.2589999999999999</v>
      </c>
      <c r="D221" s="39">
        <f>+[2]demande!D32/1000</f>
        <v>1.2529999999999999</v>
      </c>
      <c r="E221" s="39">
        <f>+[2]demande!E32/1000</f>
        <v>1.3280000000000001</v>
      </c>
      <c r="F221" s="39">
        <f>+[2]demande!F32/1000</f>
        <v>1.2849999999999999</v>
      </c>
      <c r="G221" s="39">
        <f>+[2]demande!G32/1000</f>
        <v>1.3380000000000001</v>
      </c>
      <c r="H221" s="39">
        <f>+[2]demande!H32/1000</f>
        <v>1.35</v>
      </c>
      <c r="I221" s="39">
        <f>+[2]demande!I32/1000</f>
        <v>1.33</v>
      </c>
    </row>
    <row r="222" spans="1:9" customFormat="1" ht="15">
      <c r="A222" s="38">
        <v>3</v>
      </c>
      <c r="B222" s="39">
        <f>+[2]demande!B33/1000</f>
        <v>1.62</v>
      </c>
      <c r="C222" s="39">
        <f>+[2]demande!C33/1000</f>
        <v>1.2390000000000001</v>
      </c>
      <c r="D222" s="39">
        <f>+[2]demande!D33/1000</f>
        <v>1.518</v>
      </c>
      <c r="E222" s="39">
        <f>+[2]demande!E33/1000</f>
        <v>1.5589999999999999</v>
      </c>
      <c r="F222" s="39">
        <f>+[2]demande!F33/1000</f>
        <v>1.51</v>
      </c>
      <c r="G222" s="39">
        <f>+[2]demande!G33/1000</f>
        <v>1.5569999999999999</v>
      </c>
      <c r="H222" s="39">
        <f>+[2]demande!H33/1000</f>
        <v>1.5629999999999999</v>
      </c>
      <c r="I222" s="39">
        <f>+[2]demande!I33/1000</f>
        <v>1.4470000000000001</v>
      </c>
    </row>
    <row r="223" spans="1:9" customFormat="1" ht="15">
      <c r="A223" s="38">
        <v>4</v>
      </c>
      <c r="B223" s="39">
        <f>+[2]demande!B34/1000</f>
        <v>1.1950000000000001</v>
      </c>
      <c r="C223" s="39">
        <f>+[2]demande!C34/1000</f>
        <v>1.0409999999999999</v>
      </c>
      <c r="D223" s="39">
        <f>+[2]demande!D34/1000</f>
        <v>1.1990000000000001</v>
      </c>
      <c r="E223" s="39">
        <f>+[2]demande!E34/1000</f>
        <v>1.258</v>
      </c>
      <c r="F223" s="39">
        <f>+[2]demande!F34/1000</f>
        <v>1.244</v>
      </c>
      <c r="G223" s="39">
        <f>+[2]demande!G34/1000</f>
        <v>1.236</v>
      </c>
      <c r="H223" s="39">
        <f>+[2]demande!H34/1000</f>
        <v>1.2210000000000001</v>
      </c>
      <c r="I223" s="39">
        <f>+[2]demande!I34/1000</f>
        <v>1.147</v>
      </c>
    </row>
    <row r="224" spans="1:9" customFormat="1" ht="15">
      <c r="A224" s="38">
        <v>5</v>
      </c>
      <c r="B224" s="39">
        <f>+[2]demande!B35/1000</f>
        <v>0.73099999999999998</v>
      </c>
      <c r="C224" s="39">
        <f>+[2]demande!C35/1000</f>
        <v>0.628</v>
      </c>
      <c r="D224" s="39">
        <f>+[2]demande!D35/1000</f>
        <v>0.71299999999999997</v>
      </c>
      <c r="E224" s="39">
        <f>+[2]demande!E35/1000</f>
        <v>0.71599999999999997</v>
      </c>
      <c r="F224" s="39">
        <f>+[2]demande!F35/1000</f>
        <v>0.73899999999999999</v>
      </c>
      <c r="G224" s="39">
        <f>+[2]demande!G35/1000</f>
        <v>0.70099999999999996</v>
      </c>
      <c r="H224" s="39">
        <f>+[2]demande!H35/1000</f>
        <v>0.71199999999999997</v>
      </c>
      <c r="I224" s="39">
        <f>+[2]demande!I35/1000</f>
        <v>0.70399999999999996</v>
      </c>
    </row>
    <row r="225" spans="1:290" customFormat="1" ht="15">
      <c r="A225" s="38">
        <v>6</v>
      </c>
      <c r="B225" s="39">
        <f>+[2]demande!B36/1000</f>
        <v>0.33400000000000002</v>
      </c>
      <c r="C225" s="39">
        <f>+[2]demande!C36/1000</f>
        <v>0.28999999999999998</v>
      </c>
      <c r="D225" s="39">
        <f>+[2]demande!D36/1000</f>
        <v>0.38200000000000001</v>
      </c>
      <c r="E225" s="39">
        <f>+[2]demande!E36/1000</f>
        <v>0.39300000000000002</v>
      </c>
      <c r="F225" s="39">
        <f>+[2]demande!F36/1000</f>
        <v>0.374</v>
      </c>
      <c r="G225" s="39">
        <f>+[2]demande!G36/1000</f>
        <v>0.36599999999999999</v>
      </c>
      <c r="H225" s="39">
        <f>+[2]demande!H36/1000</f>
        <v>0.36199999999999999</v>
      </c>
      <c r="I225" s="39">
        <f>+[2]demande!I36/1000</f>
        <v>0.371</v>
      </c>
    </row>
    <row r="226" spans="1:290" customFormat="1" ht="15">
      <c r="A226" s="16" t="s">
        <v>69</v>
      </c>
      <c r="B226" s="39">
        <f>+[2]demande!B37/1000</f>
        <v>0.22600000000000001</v>
      </c>
      <c r="C226" s="39">
        <f>+[2]demande!C37/1000</f>
        <v>0.188</v>
      </c>
      <c r="D226" s="39">
        <f>+[2]demande!D37/1000</f>
        <v>0.23799999999999999</v>
      </c>
      <c r="E226" s="39">
        <f>+[2]demande!E37/1000</f>
        <v>0.24099999999999999</v>
      </c>
      <c r="F226" s="39">
        <f>+[2]demande!F37/1000</f>
        <v>0.22900000000000001</v>
      </c>
      <c r="G226" s="39">
        <f>+[2]demande!G37/1000</f>
        <v>0.23699999999999999</v>
      </c>
      <c r="H226" s="39">
        <f>+[2]demande!H37/1000</f>
        <v>0.19400000000000001</v>
      </c>
      <c r="I226" s="39">
        <f>+[2]demande!I37/1000</f>
        <v>0.193</v>
      </c>
    </row>
    <row r="227" spans="1:290" customFormat="1" ht="15">
      <c r="A227" s="31" t="s">
        <v>70</v>
      </c>
      <c r="B227" s="36">
        <f>+B219</f>
        <v>7.1669999999999998</v>
      </c>
      <c r="C227" s="36">
        <f t="shared" ref="C227:I227" si="21">+C219</f>
        <v>5.5909999999999993</v>
      </c>
      <c r="D227" s="36">
        <f t="shared" si="21"/>
        <v>6.3119999999999994</v>
      </c>
      <c r="E227" s="36">
        <f t="shared" si="21"/>
        <v>6.6709999999999994</v>
      </c>
      <c r="F227" s="36">
        <f t="shared" si="21"/>
        <v>6.653999999999999</v>
      </c>
      <c r="G227" s="36">
        <f t="shared" si="21"/>
        <v>7.1199999999999992</v>
      </c>
      <c r="H227" s="36">
        <f t="shared" si="21"/>
        <v>7.1909999999999998</v>
      </c>
      <c r="I227" s="36">
        <f t="shared" si="21"/>
        <v>6.9809999999999999</v>
      </c>
    </row>
    <row r="228" spans="1:290" customFormat="1" ht="15">
      <c r="A228" s="16" t="s">
        <v>71</v>
      </c>
      <c r="B228" s="39">
        <f>+[2]demande!B39/1000</f>
        <v>0.89</v>
      </c>
      <c r="C228" s="39">
        <f>+[2]demande!C39/1000</f>
        <v>0.64</v>
      </c>
      <c r="D228" s="39">
        <f>+[2]demande!D39/1000</f>
        <v>0.74399999999999999</v>
      </c>
      <c r="E228" s="39">
        <f>+[2]demande!E39/1000</f>
        <v>0.752</v>
      </c>
      <c r="F228" s="39">
        <f>+[2]demande!F39/1000</f>
        <v>0.88</v>
      </c>
      <c r="G228" s="39">
        <f>+[2]demande!G39/1000</f>
        <v>1.165</v>
      </c>
      <c r="H228" s="39">
        <f>+[2]demande!H39/1000</f>
        <v>1.264</v>
      </c>
      <c r="I228" s="39">
        <f>+[2]demande!I39/1000</f>
        <v>1.163</v>
      </c>
    </row>
    <row r="229" spans="1:290" customFormat="1" ht="15">
      <c r="A229" s="16" t="s">
        <v>72</v>
      </c>
      <c r="B229" s="39">
        <f>+[2]demande!B40/1000</f>
        <v>1.3580000000000001</v>
      </c>
      <c r="C229" s="39">
        <f>+[2]demande!C40/1000</f>
        <v>1.02</v>
      </c>
      <c r="D229" s="39">
        <f>+[2]demande!D40/1000</f>
        <v>1.147</v>
      </c>
      <c r="E229" s="39">
        <f>+[2]demande!E40/1000</f>
        <v>1.1279999999999999</v>
      </c>
      <c r="F229" s="39">
        <f>+[2]demande!F40/1000</f>
        <v>1.1160000000000001</v>
      </c>
      <c r="G229" s="39">
        <f>+[2]demande!G40/1000</f>
        <v>1.131</v>
      </c>
      <c r="H229" s="39">
        <f>+[2]demande!H40/1000</f>
        <v>1.1020000000000001</v>
      </c>
      <c r="I229" s="39">
        <f>+[2]demande!I40/1000</f>
        <v>1.0509999999999999</v>
      </c>
    </row>
    <row r="230" spans="1:290" customFormat="1" ht="15">
      <c r="A230" s="16" t="s">
        <v>73</v>
      </c>
      <c r="B230" s="39">
        <f>+[2]demande!B41/1000</f>
        <v>2.605</v>
      </c>
      <c r="C230" s="39">
        <f>+[2]demande!C41/1000</f>
        <v>2.0550000000000002</v>
      </c>
      <c r="D230" s="39">
        <f>+[2]demande!D41/1000</f>
        <v>2.25</v>
      </c>
      <c r="E230" s="39">
        <f>+[2]demande!E41/1000</f>
        <v>2.3519999999999999</v>
      </c>
      <c r="F230" s="39">
        <f>+[2]demande!F41/1000</f>
        <v>2.278</v>
      </c>
      <c r="G230" s="39">
        <f>+[2]demande!G41/1000</f>
        <v>2.2919999999999998</v>
      </c>
      <c r="H230" s="39">
        <f>+[2]demande!H41/1000</f>
        <v>2.218</v>
      </c>
      <c r="I230" s="39">
        <f>+[2]demande!I41/1000</f>
        <v>2.1120000000000001</v>
      </c>
    </row>
    <row r="231" spans="1:290" customFormat="1" ht="15">
      <c r="A231" s="16" t="s">
        <v>74</v>
      </c>
      <c r="B231" s="39">
        <f>+[2]demande!B42/1000</f>
        <v>1.351</v>
      </c>
      <c r="C231" s="39">
        <f>+[2]demande!C42/1000</f>
        <v>1.0980000000000001</v>
      </c>
      <c r="D231" s="39">
        <f>+[2]demande!D42/1000</f>
        <v>1.25</v>
      </c>
      <c r="E231" s="39">
        <f>+[2]demande!E42/1000</f>
        <v>1.363</v>
      </c>
      <c r="F231" s="39">
        <f>+[2]demande!F42/1000</f>
        <v>1.3360000000000001</v>
      </c>
      <c r="G231" s="39">
        <f>+[2]demande!G42/1000</f>
        <v>1.419</v>
      </c>
      <c r="H231" s="39">
        <f>+[2]demande!H42/1000</f>
        <v>1.4550000000000001</v>
      </c>
      <c r="I231" s="39">
        <f>+[2]demande!I42/1000</f>
        <v>1.444</v>
      </c>
    </row>
    <row r="232" spans="1:290" customFormat="1" ht="15">
      <c r="A232" s="16" t="s">
        <v>75</v>
      </c>
      <c r="B232" s="39">
        <f>+[2]demande!B43/1000</f>
        <v>0.51300000000000001</v>
      </c>
      <c r="C232" s="39">
        <f>+[2]demande!C43/1000</f>
        <v>0.40100000000000002</v>
      </c>
      <c r="D232" s="39">
        <f>+[2]demande!D43/1000</f>
        <v>0.496</v>
      </c>
      <c r="E232" s="39">
        <f>+[2]demande!E43/1000</f>
        <v>0.54</v>
      </c>
      <c r="F232" s="39">
        <f>+[2]demande!F43/1000</f>
        <v>0.52700000000000002</v>
      </c>
      <c r="G232" s="39">
        <f>+[2]demande!G43/1000</f>
        <v>0.52700000000000002</v>
      </c>
      <c r="H232" s="39">
        <f>+[2]demande!H43/1000</f>
        <v>0.55600000000000005</v>
      </c>
      <c r="I232" s="39">
        <f>+[2]demande!I43/1000</f>
        <v>0.56399999999999995</v>
      </c>
    </row>
    <row r="233" spans="1:290" customFormat="1" ht="15">
      <c r="A233" s="16" t="s">
        <v>76</v>
      </c>
      <c r="B233" s="39">
        <f>+[2]demande!B44/1000</f>
        <v>0.45</v>
      </c>
      <c r="C233" s="39">
        <f>+[2]demande!C44/1000</f>
        <v>0.377</v>
      </c>
      <c r="D233" s="39">
        <f>+[2]demande!D44/1000</f>
        <v>0.42499999999999999</v>
      </c>
      <c r="E233" s="39">
        <f>+[2]demande!E44/1000</f>
        <v>0.53600000000000003</v>
      </c>
      <c r="F233" s="39">
        <f>+[2]demande!F44/1000</f>
        <v>0.51700000000000002</v>
      </c>
      <c r="G233" s="39">
        <f>+[2]demande!G44/1000</f>
        <v>0.58599999999999997</v>
      </c>
      <c r="H233" s="39">
        <f>+[2]demande!H44/1000</f>
        <v>0.59599999999999997</v>
      </c>
      <c r="I233" s="39">
        <f>+[2]demande!I44/1000</f>
        <v>0.61899999999999999</v>
      </c>
    </row>
    <row r="234" spans="1:290" customFormat="1" ht="15">
      <c r="B234" s="39">
        <f>SUM(B228:B233)</f>
        <v>7.1669999999999998</v>
      </c>
      <c r="C234" s="39">
        <f t="shared" ref="C234:I234" si="22">SUM(C228:C233)</f>
        <v>5.5910000000000002</v>
      </c>
      <c r="D234" s="39">
        <f t="shared" si="22"/>
        <v>6.3120000000000003</v>
      </c>
      <c r="E234" s="39">
        <f t="shared" si="22"/>
        <v>6.6709999999999994</v>
      </c>
      <c r="F234" s="39">
        <f t="shared" si="22"/>
        <v>6.6540000000000008</v>
      </c>
      <c r="G234" s="39">
        <f t="shared" si="22"/>
        <v>7.12</v>
      </c>
      <c r="H234" s="39">
        <f t="shared" si="22"/>
        <v>7.1909999999999998</v>
      </c>
      <c r="I234" s="39">
        <f t="shared" si="22"/>
        <v>6.9530000000000003</v>
      </c>
    </row>
    <row r="235" spans="1:290" customFormat="1" ht="15">
      <c r="A235" s="19" t="s">
        <v>77</v>
      </c>
      <c r="B235" s="40">
        <f>+[2]demande!B46/1000</f>
        <v>7.1669999999999998</v>
      </c>
      <c r="C235" s="40">
        <f>+[2]demande!C46/1000</f>
        <v>5.5910000000000002</v>
      </c>
      <c r="D235" s="40">
        <f>+[2]demande!D46/1000</f>
        <v>6.3120000000000003</v>
      </c>
      <c r="E235" s="40">
        <f>+[2]demande!E46/1000</f>
        <v>6.6710000000000003</v>
      </c>
      <c r="F235" s="40">
        <f>+[2]demande!F46/1000</f>
        <v>6.6539999999999999</v>
      </c>
      <c r="G235" s="40">
        <f>+[2]demande!G46/1000</f>
        <v>7.12</v>
      </c>
      <c r="H235" s="40">
        <f>+[2]demande!H46/1000</f>
        <v>7.1909999999999998</v>
      </c>
      <c r="I235" s="40">
        <f>+[2]demande!I46/1000</f>
        <v>6.9809999999999999</v>
      </c>
    </row>
    <row r="236" spans="1:290" customFormat="1" ht="15">
      <c r="B236" s="30"/>
      <c r="C236" s="30"/>
      <c r="D236" s="30"/>
      <c r="E236" s="30"/>
      <c r="F236" s="30"/>
      <c r="G236" s="30"/>
      <c r="H236" s="30"/>
      <c r="I236" s="30"/>
    </row>
    <row r="237" spans="1:290" customFormat="1" ht="15">
      <c r="A237" s="41" t="s">
        <v>78</v>
      </c>
      <c r="B237" s="30"/>
      <c r="C237" s="30"/>
      <c r="D237" s="30"/>
      <c r="E237" s="30"/>
      <c r="F237" s="30"/>
      <c r="G237" s="30"/>
      <c r="H237" s="30"/>
      <c r="I237" s="30"/>
    </row>
    <row r="238" spans="1:290" customFormat="1" ht="15"/>
    <row r="240" spans="1:290" s="42" customFormat="1" ht="16">
      <c r="A240" s="71" t="s">
        <v>79</v>
      </c>
      <c r="B240" s="71"/>
      <c r="C240" s="71">
        <v>1995</v>
      </c>
      <c r="D240" s="71"/>
      <c r="E240" s="71"/>
      <c r="F240" s="71"/>
      <c r="G240" s="71"/>
      <c r="H240" s="71"/>
      <c r="I240" s="71"/>
      <c r="J240" s="71"/>
      <c r="K240" s="71"/>
      <c r="L240" s="71"/>
      <c r="M240" s="71"/>
      <c r="N240" s="71"/>
      <c r="O240" s="71">
        <v>1996</v>
      </c>
      <c r="P240" s="71"/>
      <c r="Q240" s="71"/>
      <c r="R240" s="71"/>
      <c r="S240" s="71"/>
      <c r="T240" s="71"/>
      <c r="U240" s="71"/>
      <c r="V240" s="71"/>
      <c r="W240" s="71"/>
      <c r="X240" s="71"/>
      <c r="Y240" s="71"/>
      <c r="Z240" s="71"/>
      <c r="AA240" s="71">
        <v>1997</v>
      </c>
      <c r="AB240" s="71"/>
      <c r="AC240" s="71"/>
      <c r="AD240" s="71"/>
      <c r="AE240" s="71"/>
      <c r="AF240" s="71"/>
      <c r="AG240" s="71"/>
      <c r="AH240" s="71"/>
      <c r="AI240" s="71"/>
      <c r="AJ240" s="71"/>
      <c r="AK240" s="71"/>
      <c r="AL240" s="71"/>
      <c r="AM240" s="71">
        <v>1998</v>
      </c>
      <c r="AN240" s="71"/>
      <c r="AO240" s="71"/>
      <c r="AP240" s="71"/>
      <c r="AQ240" s="71"/>
      <c r="AR240" s="71"/>
      <c r="AS240" s="71"/>
      <c r="AT240" s="71"/>
      <c r="AU240" s="71"/>
      <c r="AV240" s="71"/>
      <c r="AW240" s="71"/>
      <c r="AX240" s="71"/>
      <c r="AY240" s="71">
        <v>1999</v>
      </c>
      <c r="AZ240" s="71"/>
      <c r="BA240" s="71"/>
      <c r="BB240" s="71"/>
      <c r="BC240" s="71"/>
      <c r="BD240" s="71"/>
      <c r="BE240" s="71"/>
      <c r="BF240" s="71"/>
      <c r="BG240" s="71"/>
      <c r="BH240" s="71"/>
      <c r="BI240" s="71"/>
      <c r="BJ240" s="71"/>
      <c r="BK240" s="71">
        <v>2000</v>
      </c>
      <c r="BL240" s="71"/>
      <c r="BM240" s="71"/>
      <c r="BN240" s="71"/>
      <c r="BO240" s="71"/>
      <c r="BP240" s="71"/>
      <c r="BQ240" s="71"/>
      <c r="BR240" s="71"/>
      <c r="BS240" s="71"/>
      <c r="BT240" s="71"/>
      <c r="BU240" s="71"/>
      <c r="BV240" s="71"/>
      <c r="BW240" s="71">
        <v>2001</v>
      </c>
      <c r="BX240" s="71"/>
      <c r="BY240" s="71"/>
      <c r="BZ240" s="71"/>
      <c r="CA240" s="71"/>
      <c r="CB240" s="71"/>
      <c r="CC240" s="71"/>
      <c r="CD240" s="71"/>
      <c r="CE240" s="71"/>
      <c r="CF240" s="71"/>
      <c r="CG240" s="71"/>
      <c r="CH240" s="71"/>
      <c r="CI240" s="71">
        <v>2002</v>
      </c>
      <c r="CJ240" s="71"/>
      <c r="CK240" s="71"/>
      <c r="CL240" s="71"/>
      <c r="CM240" s="71"/>
      <c r="CN240" s="71"/>
      <c r="CO240" s="71"/>
      <c r="CP240" s="71"/>
      <c r="CQ240" s="71"/>
      <c r="CR240" s="71"/>
      <c r="CS240" s="71"/>
      <c r="CT240" s="71"/>
      <c r="CU240" s="71">
        <v>2003</v>
      </c>
      <c r="CV240" s="71"/>
      <c r="CW240" s="71"/>
      <c r="CX240" s="71"/>
      <c r="CY240" s="71"/>
      <c r="CZ240" s="71"/>
      <c r="DA240" s="71"/>
      <c r="DB240" s="71"/>
      <c r="DC240" s="71"/>
      <c r="DD240" s="71"/>
      <c r="DE240" s="71"/>
      <c r="DF240" s="71"/>
      <c r="DG240" s="71">
        <v>2004</v>
      </c>
      <c r="DH240" s="71"/>
      <c r="DI240" s="71"/>
      <c r="DJ240" s="71"/>
      <c r="DK240" s="71"/>
      <c r="DL240" s="71"/>
      <c r="DM240" s="71"/>
      <c r="DN240" s="71"/>
      <c r="DO240" s="71"/>
      <c r="DP240" s="71"/>
      <c r="DQ240" s="71"/>
      <c r="DR240" s="71"/>
      <c r="DS240" s="71">
        <v>2005</v>
      </c>
      <c r="DT240" s="71"/>
      <c r="DU240" s="71"/>
      <c r="DV240" s="71"/>
      <c r="DW240" s="71"/>
      <c r="DX240" s="71"/>
      <c r="DY240" s="71"/>
      <c r="DZ240" s="71"/>
      <c r="EA240" s="71"/>
      <c r="EB240" s="71"/>
      <c r="EC240" s="71"/>
      <c r="ED240" s="71"/>
      <c r="EE240" s="71">
        <v>2006</v>
      </c>
      <c r="EF240" s="71"/>
      <c r="EG240" s="71"/>
      <c r="EH240" s="71"/>
      <c r="EI240" s="71"/>
      <c r="EJ240" s="71"/>
      <c r="EK240" s="71"/>
      <c r="EL240" s="71"/>
      <c r="EM240" s="71"/>
      <c r="EN240" s="71"/>
      <c r="EO240" s="71"/>
      <c r="EP240" s="71"/>
      <c r="EQ240" s="71">
        <v>2007</v>
      </c>
      <c r="ER240" s="71"/>
      <c r="ES240" s="71"/>
      <c r="ET240" s="71"/>
      <c r="EU240" s="71"/>
      <c r="EV240" s="71"/>
      <c r="EW240" s="71"/>
      <c r="EX240" s="71"/>
      <c r="EY240" s="71"/>
      <c r="EZ240" s="71"/>
      <c r="FA240" s="71"/>
      <c r="FB240" s="71"/>
      <c r="FC240" s="71">
        <v>2008</v>
      </c>
      <c r="FD240" s="71"/>
      <c r="FE240" s="71"/>
      <c r="FF240" s="71"/>
      <c r="FG240" s="71"/>
      <c r="FH240" s="71"/>
      <c r="FI240" s="71"/>
      <c r="FJ240" s="71"/>
      <c r="FK240" s="71"/>
      <c r="FL240" s="71"/>
      <c r="FM240" s="71"/>
      <c r="FN240" s="71"/>
      <c r="FO240" s="71">
        <v>2009</v>
      </c>
      <c r="FP240" s="71"/>
      <c r="FQ240" s="71"/>
      <c r="FR240" s="71"/>
      <c r="FS240" s="71"/>
      <c r="FT240" s="71"/>
      <c r="FU240" s="71"/>
      <c r="FV240" s="71"/>
      <c r="FW240" s="71"/>
      <c r="FX240" s="71"/>
      <c r="FY240" s="71"/>
      <c r="FZ240" s="71"/>
      <c r="GA240" s="71">
        <v>2010</v>
      </c>
      <c r="GB240" s="71"/>
      <c r="GC240" s="71"/>
      <c r="GD240" s="71"/>
      <c r="GE240" s="71"/>
      <c r="GF240" s="71"/>
      <c r="GG240" s="71"/>
      <c r="GH240" s="71"/>
      <c r="GI240" s="71"/>
      <c r="GJ240" s="71"/>
      <c r="GK240" s="71"/>
      <c r="GL240" s="71"/>
      <c r="GM240" s="71">
        <v>2011</v>
      </c>
      <c r="GN240" s="71"/>
      <c r="GO240" s="71"/>
      <c r="GP240" s="71"/>
      <c r="GQ240" s="71"/>
      <c r="GR240" s="71"/>
      <c r="GS240" s="71"/>
      <c r="GT240" s="71"/>
      <c r="GU240" s="71"/>
      <c r="GV240" s="71"/>
      <c r="GW240" s="71"/>
      <c r="GX240" s="71"/>
      <c r="GY240" s="71">
        <v>2012</v>
      </c>
      <c r="GZ240" s="71"/>
      <c r="HA240" s="71"/>
      <c r="HB240" s="71"/>
      <c r="HC240" s="71"/>
      <c r="HD240" s="71"/>
      <c r="HE240" s="71"/>
      <c r="HF240" s="71"/>
      <c r="HG240" s="71"/>
      <c r="HH240" s="71"/>
      <c r="HI240" s="71"/>
      <c r="HJ240" s="71"/>
      <c r="HK240" s="71">
        <v>2013</v>
      </c>
      <c r="HL240" s="71"/>
      <c r="HM240" s="71"/>
      <c r="HN240" s="71"/>
      <c r="HO240" s="71"/>
      <c r="HP240" s="71"/>
      <c r="HQ240" s="71"/>
      <c r="HR240" s="71"/>
      <c r="HS240" s="71"/>
      <c r="HT240" s="71"/>
      <c r="HU240" s="71"/>
      <c r="HV240" s="71"/>
      <c r="HW240" s="71">
        <v>2014</v>
      </c>
      <c r="HX240" s="71"/>
      <c r="HY240" s="71"/>
      <c r="HZ240" s="71"/>
      <c r="IA240" s="71"/>
      <c r="IB240" s="71"/>
      <c r="IC240" s="71"/>
      <c r="ID240" s="71"/>
      <c r="IE240" s="71"/>
      <c r="IF240" s="71"/>
      <c r="IG240" s="71"/>
      <c r="IH240" s="71"/>
      <c r="II240" s="71">
        <v>2015</v>
      </c>
      <c r="IJ240" s="71"/>
      <c r="IK240" s="71"/>
      <c r="IL240" s="71"/>
      <c r="IM240" s="71"/>
      <c r="IN240" s="71"/>
      <c r="IO240" s="71"/>
      <c r="IP240" s="71"/>
      <c r="IQ240" s="71"/>
      <c r="IR240" s="71"/>
      <c r="IS240" s="71"/>
      <c r="IT240" s="71"/>
      <c r="IU240" s="71">
        <v>2016</v>
      </c>
      <c r="IV240" s="71"/>
      <c r="IW240" s="71"/>
      <c r="IX240" s="71"/>
      <c r="IY240" s="71"/>
      <c r="IZ240" s="71"/>
      <c r="JA240" s="71"/>
      <c r="JB240" s="71"/>
      <c r="JC240" s="71"/>
      <c r="JD240" s="71"/>
      <c r="JE240" s="71"/>
      <c r="JF240" s="71"/>
      <c r="JG240" s="71">
        <v>2017</v>
      </c>
      <c r="JH240" s="71"/>
      <c r="JI240" s="71"/>
      <c r="JJ240" s="71"/>
      <c r="JK240" s="71"/>
      <c r="JL240" s="71"/>
      <c r="JM240" s="71"/>
      <c r="JN240" s="71"/>
      <c r="JO240" s="71"/>
      <c r="JP240" s="71"/>
      <c r="JQ240" s="71"/>
      <c r="JR240" s="71"/>
      <c r="JS240" s="71">
        <v>2018</v>
      </c>
      <c r="JT240" s="71"/>
      <c r="JU240" s="71"/>
      <c r="JV240" s="71"/>
      <c r="JW240" s="71"/>
      <c r="JX240" s="71"/>
      <c r="JY240" s="71"/>
      <c r="JZ240" s="71"/>
      <c r="KA240" s="71"/>
      <c r="KB240" s="71"/>
      <c r="KC240" s="71"/>
      <c r="KD240" s="71"/>
    </row>
    <row r="241" spans="1:290" s="49" customFormat="1" ht="15">
      <c r="A241" s="72"/>
      <c r="B241" s="72"/>
      <c r="C241" s="43" t="s">
        <v>80</v>
      </c>
      <c r="D241" s="43" t="s">
        <v>18</v>
      </c>
      <c r="E241" s="43" t="s">
        <v>19</v>
      </c>
      <c r="F241" s="43" t="s">
        <v>20</v>
      </c>
      <c r="G241" s="43" t="s">
        <v>21</v>
      </c>
      <c r="H241" s="43" t="s">
        <v>22</v>
      </c>
      <c r="I241" s="43" t="s">
        <v>23</v>
      </c>
      <c r="J241" s="43" t="s">
        <v>24</v>
      </c>
      <c r="K241" s="43" t="s">
        <v>25</v>
      </c>
      <c r="L241" s="43" t="s">
        <v>26</v>
      </c>
      <c r="M241" s="43" t="s">
        <v>27</v>
      </c>
      <c r="N241" s="44" t="s">
        <v>28</v>
      </c>
      <c r="O241" s="45" t="s">
        <v>80</v>
      </c>
      <c r="P241" s="43" t="s">
        <v>18</v>
      </c>
      <c r="Q241" s="43" t="s">
        <v>19</v>
      </c>
      <c r="R241" s="43" t="s">
        <v>20</v>
      </c>
      <c r="S241" s="43" t="s">
        <v>21</v>
      </c>
      <c r="T241" s="43" t="s">
        <v>22</v>
      </c>
      <c r="U241" s="43" t="s">
        <v>23</v>
      </c>
      <c r="V241" s="43" t="s">
        <v>24</v>
      </c>
      <c r="W241" s="43" t="s">
        <v>25</v>
      </c>
      <c r="X241" s="43" t="s">
        <v>26</v>
      </c>
      <c r="Y241" s="43" t="s">
        <v>27</v>
      </c>
      <c r="Z241" s="44" t="s">
        <v>28</v>
      </c>
      <c r="AA241" s="43" t="s">
        <v>80</v>
      </c>
      <c r="AB241" s="43" t="s">
        <v>18</v>
      </c>
      <c r="AC241" s="43" t="s">
        <v>19</v>
      </c>
      <c r="AD241" s="43" t="s">
        <v>20</v>
      </c>
      <c r="AE241" s="43" t="s">
        <v>21</v>
      </c>
      <c r="AF241" s="43" t="s">
        <v>22</v>
      </c>
      <c r="AG241" s="43" t="s">
        <v>23</v>
      </c>
      <c r="AH241" s="43" t="s">
        <v>24</v>
      </c>
      <c r="AI241" s="43" t="s">
        <v>25</v>
      </c>
      <c r="AJ241" s="43" t="s">
        <v>26</v>
      </c>
      <c r="AK241" s="43" t="s">
        <v>27</v>
      </c>
      <c r="AL241" s="44" t="s">
        <v>28</v>
      </c>
      <c r="AM241" s="43" t="s">
        <v>80</v>
      </c>
      <c r="AN241" s="43" t="s">
        <v>18</v>
      </c>
      <c r="AO241" s="43" t="s">
        <v>19</v>
      </c>
      <c r="AP241" s="43" t="s">
        <v>20</v>
      </c>
      <c r="AQ241" s="43" t="s">
        <v>21</v>
      </c>
      <c r="AR241" s="43" t="s">
        <v>22</v>
      </c>
      <c r="AS241" s="43" t="s">
        <v>23</v>
      </c>
      <c r="AT241" s="43" t="s">
        <v>24</v>
      </c>
      <c r="AU241" s="43" t="s">
        <v>25</v>
      </c>
      <c r="AV241" s="43" t="s">
        <v>26</v>
      </c>
      <c r="AW241" s="43" t="s">
        <v>27</v>
      </c>
      <c r="AX241" s="46" t="s">
        <v>28</v>
      </c>
      <c r="AY241" s="43" t="s">
        <v>80</v>
      </c>
      <c r="AZ241" s="43" t="s">
        <v>18</v>
      </c>
      <c r="BA241" s="43" t="s">
        <v>19</v>
      </c>
      <c r="BB241" s="43" t="s">
        <v>20</v>
      </c>
      <c r="BC241" s="43" t="s">
        <v>21</v>
      </c>
      <c r="BD241" s="43" t="s">
        <v>22</v>
      </c>
      <c r="BE241" s="43" t="s">
        <v>23</v>
      </c>
      <c r="BF241" s="43" t="s">
        <v>24</v>
      </c>
      <c r="BG241" s="43" t="s">
        <v>25</v>
      </c>
      <c r="BH241" s="43" t="s">
        <v>26</v>
      </c>
      <c r="BI241" s="43" t="s">
        <v>27</v>
      </c>
      <c r="BJ241" s="46" t="s">
        <v>28</v>
      </c>
      <c r="BK241" s="45" t="s">
        <v>80</v>
      </c>
      <c r="BL241" s="43" t="s">
        <v>18</v>
      </c>
      <c r="BM241" s="43" t="s">
        <v>19</v>
      </c>
      <c r="BN241" s="43" t="s">
        <v>20</v>
      </c>
      <c r="BO241" s="43" t="s">
        <v>21</v>
      </c>
      <c r="BP241" s="43" t="s">
        <v>22</v>
      </c>
      <c r="BQ241" s="43" t="s">
        <v>23</v>
      </c>
      <c r="BR241" s="43" t="s">
        <v>24</v>
      </c>
      <c r="BS241" s="43" t="s">
        <v>25</v>
      </c>
      <c r="BT241" s="43" t="s">
        <v>26</v>
      </c>
      <c r="BU241" s="43" t="s">
        <v>27</v>
      </c>
      <c r="BV241" s="43" t="s">
        <v>28</v>
      </c>
      <c r="BW241" s="45" t="s">
        <v>80</v>
      </c>
      <c r="BX241" s="43" t="s">
        <v>18</v>
      </c>
      <c r="BY241" s="43" t="s">
        <v>19</v>
      </c>
      <c r="BZ241" s="43" t="s">
        <v>20</v>
      </c>
      <c r="CA241" s="43" t="s">
        <v>21</v>
      </c>
      <c r="CB241" s="43" t="s">
        <v>22</v>
      </c>
      <c r="CC241" s="43" t="s">
        <v>23</v>
      </c>
      <c r="CD241" s="43" t="s">
        <v>24</v>
      </c>
      <c r="CE241" s="43" t="s">
        <v>25</v>
      </c>
      <c r="CF241" s="43" t="s">
        <v>26</v>
      </c>
      <c r="CG241" s="43" t="s">
        <v>27</v>
      </c>
      <c r="CH241" s="46" t="s">
        <v>28</v>
      </c>
      <c r="CI241" s="45" t="s">
        <v>80</v>
      </c>
      <c r="CJ241" s="43" t="s">
        <v>18</v>
      </c>
      <c r="CK241" s="43" t="s">
        <v>19</v>
      </c>
      <c r="CL241" s="43" t="s">
        <v>20</v>
      </c>
      <c r="CM241" s="43" t="s">
        <v>21</v>
      </c>
      <c r="CN241" s="43" t="s">
        <v>22</v>
      </c>
      <c r="CO241" s="43" t="s">
        <v>23</v>
      </c>
      <c r="CP241" s="43" t="s">
        <v>24</v>
      </c>
      <c r="CQ241" s="43" t="s">
        <v>25</v>
      </c>
      <c r="CR241" s="43" t="s">
        <v>26</v>
      </c>
      <c r="CS241" s="43" t="s">
        <v>27</v>
      </c>
      <c r="CT241" s="46" t="s">
        <v>28</v>
      </c>
      <c r="CU241" s="43" t="s">
        <v>80</v>
      </c>
      <c r="CV241" s="43" t="s">
        <v>18</v>
      </c>
      <c r="CW241" s="43" t="s">
        <v>19</v>
      </c>
      <c r="CX241" s="43" t="s">
        <v>20</v>
      </c>
      <c r="CY241" s="43" t="s">
        <v>21</v>
      </c>
      <c r="CZ241" s="43" t="s">
        <v>22</v>
      </c>
      <c r="DA241" s="43" t="s">
        <v>23</v>
      </c>
      <c r="DB241" s="43" t="s">
        <v>24</v>
      </c>
      <c r="DC241" s="43" t="s">
        <v>25</v>
      </c>
      <c r="DD241" s="43" t="s">
        <v>26</v>
      </c>
      <c r="DE241" s="43" t="s">
        <v>27</v>
      </c>
      <c r="DF241" s="43" t="s">
        <v>28</v>
      </c>
      <c r="DG241" s="45" t="s">
        <v>80</v>
      </c>
      <c r="DH241" s="43" t="s">
        <v>18</v>
      </c>
      <c r="DI241" s="43" t="s">
        <v>19</v>
      </c>
      <c r="DJ241" s="43" t="s">
        <v>20</v>
      </c>
      <c r="DK241" s="43" t="s">
        <v>21</v>
      </c>
      <c r="DL241" s="43" t="s">
        <v>22</v>
      </c>
      <c r="DM241" s="43" t="s">
        <v>23</v>
      </c>
      <c r="DN241" s="43" t="s">
        <v>24</v>
      </c>
      <c r="DO241" s="43" t="s">
        <v>25</v>
      </c>
      <c r="DP241" s="43" t="s">
        <v>26</v>
      </c>
      <c r="DQ241" s="43" t="s">
        <v>27</v>
      </c>
      <c r="DR241" s="46" t="s">
        <v>28</v>
      </c>
      <c r="DS241" s="43" t="s">
        <v>80</v>
      </c>
      <c r="DT241" s="43" t="s">
        <v>18</v>
      </c>
      <c r="DU241" s="43" t="s">
        <v>19</v>
      </c>
      <c r="DV241" s="47" t="s">
        <v>29</v>
      </c>
      <c r="DW241" s="47" t="s">
        <v>21</v>
      </c>
      <c r="DX241" s="47" t="s">
        <v>22</v>
      </c>
      <c r="DY241" s="47" t="s">
        <v>23</v>
      </c>
      <c r="DZ241" s="47" t="s">
        <v>24</v>
      </c>
      <c r="EA241" s="47" t="s">
        <v>25</v>
      </c>
      <c r="EB241" s="47" t="s">
        <v>26</v>
      </c>
      <c r="EC241" s="47" t="s">
        <v>27</v>
      </c>
      <c r="ED241" s="47" t="s">
        <v>28</v>
      </c>
      <c r="EE241" s="45" t="s">
        <v>80</v>
      </c>
      <c r="EF241" s="43" t="s">
        <v>18</v>
      </c>
      <c r="EG241" s="43" t="s">
        <v>19</v>
      </c>
      <c r="EH241" s="47" t="s">
        <v>29</v>
      </c>
      <c r="EI241" s="47" t="s">
        <v>21</v>
      </c>
      <c r="EJ241" s="47" t="s">
        <v>22</v>
      </c>
      <c r="EK241" s="47" t="s">
        <v>23</v>
      </c>
      <c r="EL241" s="47" t="s">
        <v>24</v>
      </c>
      <c r="EM241" s="47" t="s">
        <v>25</v>
      </c>
      <c r="EN241" s="47" t="s">
        <v>26</v>
      </c>
      <c r="EO241" s="47" t="s">
        <v>27</v>
      </c>
      <c r="EP241" s="48" t="s">
        <v>28</v>
      </c>
      <c r="EQ241" s="43" t="s">
        <v>80</v>
      </c>
      <c r="ER241" s="43" t="s">
        <v>18</v>
      </c>
      <c r="ES241" s="43" t="s">
        <v>19</v>
      </c>
      <c r="ET241" s="47" t="s">
        <v>29</v>
      </c>
      <c r="EU241" s="47" t="s">
        <v>21</v>
      </c>
      <c r="EV241" s="47" t="s">
        <v>22</v>
      </c>
      <c r="EW241" s="47" t="s">
        <v>23</v>
      </c>
      <c r="EX241" s="47" t="s">
        <v>24</v>
      </c>
      <c r="EY241" s="47" t="s">
        <v>25</v>
      </c>
      <c r="EZ241" s="47" t="s">
        <v>26</v>
      </c>
      <c r="FA241" s="47" t="s">
        <v>27</v>
      </c>
      <c r="FB241" s="48" t="s">
        <v>28</v>
      </c>
      <c r="FC241" s="43" t="s">
        <v>80</v>
      </c>
      <c r="FD241" s="43" t="s">
        <v>18</v>
      </c>
      <c r="FE241" s="43" t="s">
        <v>19</v>
      </c>
      <c r="FF241" s="47" t="s">
        <v>29</v>
      </c>
      <c r="FG241" s="47" t="s">
        <v>21</v>
      </c>
      <c r="FH241" s="47" t="s">
        <v>22</v>
      </c>
      <c r="FI241" s="47" t="s">
        <v>23</v>
      </c>
      <c r="FJ241" s="47" t="s">
        <v>24</v>
      </c>
      <c r="FK241" s="47" t="s">
        <v>25</v>
      </c>
      <c r="FL241" s="47" t="s">
        <v>26</v>
      </c>
      <c r="FM241" s="47" t="s">
        <v>27</v>
      </c>
      <c r="FN241" s="48" t="s">
        <v>28</v>
      </c>
      <c r="FO241" s="43" t="s">
        <v>80</v>
      </c>
      <c r="FP241" s="43" t="s">
        <v>18</v>
      </c>
      <c r="FQ241" s="43" t="s">
        <v>19</v>
      </c>
      <c r="FR241" s="47" t="s">
        <v>29</v>
      </c>
      <c r="FS241" s="47" t="s">
        <v>21</v>
      </c>
      <c r="FT241" s="47" t="s">
        <v>22</v>
      </c>
      <c r="FU241" s="47" t="s">
        <v>23</v>
      </c>
      <c r="FV241" s="47" t="s">
        <v>24</v>
      </c>
      <c r="FW241" s="47" t="s">
        <v>25</v>
      </c>
      <c r="FX241" s="47" t="s">
        <v>26</v>
      </c>
      <c r="FY241" s="47" t="s">
        <v>27</v>
      </c>
      <c r="FZ241" s="48" t="s">
        <v>28</v>
      </c>
      <c r="GA241" s="43" t="s">
        <v>80</v>
      </c>
      <c r="GB241" s="43" t="s">
        <v>18</v>
      </c>
      <c r="GC241" s="43" t="s">
        <v>19</v>
      </c>
      <c r="GD241" s="47" t="s">
        <v>29</v>
      </c>
      <c r="GE241" s="47" t="s">
        <v>21</v>
      </c>
      <c r="GF241" s="47" t="s">
        <v>22</v>
      </c>
      <c r="GG241" s="47" t="s">
        <v>23</v>
      </c>
      <c r="GH241" s="47" t="s">
        <v>24</v>
      </c>
      <c r="GI241" s="47" t="s">
        <v>25</v>
      </c>
      <c r="GJ241" s="47" t="s">
        <v>26</v>
      </c>
      <c r="GK241" s="47" t="s">
        <v>27</v>
      </c>
      <c r="GL241" s="48" t="s">
        <v>28</v>
      </c>
      <c r="GM241" s="43" t="s">
        <v>80</v>
      </c>
      <c r="GN241" s="43" t="s">
        <v>18</v>
      </c>
      <c r="GO241" s="43" t="s">
        <v>19</v>
      </c>
      <c r="GP241" s="47" t="s">
        <v>29</v>
      </c>
      <c r="GQ241" s="47" t="s">
        <v>21</v>
      </c>
      <c r="GR241" s="47" t="s">
        <v>22</v>
      </c>
      <c r="GS241" s="47" t="s">
        <v>23</v>
      </c>
      <c r="GT241" s="47" t="s">
        <v>24</v>
      </c>
      <c r="GU241" s="47" t="s">
        <v>25</v>
      </c>
      <c r="GV241" s="47" t="s">
        <v>26</v>
      </c>
      <c r="GW241" s="47" t="s">
        <v>27</v>
      </c>
      <c r="GX241" s="47" t="s">
        <v>28</v>
      </c>
      <c r="GY241" s="47" t="s">
        <v>80</v>
      </c>
      <c r="GZ241" s="43" t="s">
        <v>18</v>
      </c>
      <c r="HA241" s="43" t="s">
        <v>19</v>
      </c>
      <c r="HB241" s="47" t="s">
        <v>29</v>
      </c>
      <c r="HC241" s="47" t="s">
        <v>21</v>
      </c>
      <c r="HD241" s="47" t="s">
        <v>22</v>
      </c>
      <c r="HE241" s="47" t="s">
        <v>23</v>
      </c>
      <c r="HF241" s="47" t="s">
        <v>24</v>
      </c>
      <c r="HG241" s="47" t="s">
        <v>25</v>
      </c>
      <c r="HH241" s="47" t="s">
        <v>26</v>
      </c>
      <c r="HI241" s="47" t="s">
        <v>27</v>
      </c>
      <c r="HJ241" s="48" t="s">
        <v>28</v>
      </c>
      <c r="HK241" s="47" t="s">
        <v>80</v>
      </c>
      <c r="HL241" s="43" t="s">
        <v>18</v>
      </c>
      <c r="HM241" s="43" t="s">
        <v>19</v>
      </c>
      <c r="HN241" s="47" t="s">
        <v>29</v>
      </c>
      <c r="HO241" s="47" t="s">
        <v>21</v>
      </c>
      <c r="HP241" s="47" t="s">
        <v>22</v>
      </c>
      <c r="HQ241" s="47" t="s">
        <v>23</v>
      </c>
      <c r="HR241" s="47" t="s">
        <v>24</v>
      </c>
      <c r="HS241" s="47" t="s">
        <v>25</v>
      </c>
      <c r="HT241" s="47" t="s">
        <v>26</v>
      </c>
      <c r="HU241" s="47" t="s">
        <v>27</v>
      </c>
      <c r="HV241" s="48" t="s">
        <v>28</v>
      </c>
      <c r="HW241" s="47" t="s">
        <v>80</v>
      </c>
      <c r="HX241" s="43" t="s">
        <v>18</v>
      </c>
      <c r="HY241" s="43" t="s">
        <v>19</v>
      </c>
      <c r="HZ241" s="47" t="s">
        <v>29</v>
      </c>
      <c r="IA241" s="47" t="s">
        <v>21</v>
      </c>
      <c r="IB241" s="47" t="s">
        <v>22</v>
      </c>
      <c r="IC241" s="47" t="s">
        <v>23</v>
      </c>
      <c r="ID241" s="47" t="s">
        <v>24</v>
      </c>
      <c r="IE241" s="47" t="s">
        <v>25</v>
      </c>
      <c r="IF241" s="47" t="s">
        <v>26</v>
      </c>
      <c r="IG241" s="47" t="s">
        <v>27</v>
      </c>
      <c r="IH241" s="48" t="s">
        <v>28</v>
      </c>
      <c r="II241" s="47" t="s">
        <v>80</v>
      </c>
      <c r="IJ241" s="43" t="s">
        <v>18</v>
      </c>
      <c r="IK241" s="43" t="s">
        <v>19</v>
      </c>
      <c r="IL241" s="47" t="s">
        <v>29</v>
      </c>
      <c r="IM241" s="47" t="s">
        <v>21</v>
      </c>
      <c r="IN241" s="47" t="s">
        <v>22</v>
      </c>
      <c r="IO241" s="47" t="s">
        <v>23</v>
      </c>
      <c r="IP241" s="47" t="s">
        <v>24</v>
      </c>
      <c r="IQ241" s="47" t="s">
        <v>25</v>
      </c>
      <c r="IR241" s="47" t="s">
        <v>26</v>
      </c>
      <c r="IS241" s="47" t="s">
        <v>27</v>
      </c>
      <c r="IT241" s="48" t="s">
        <v>28</v>
      </c>
      <c r="IU241" s="47" t="s">
        <v>80</v>
      </c>
      <c r="IV241" s="43" t="s">
        <v>18</v>
      </c>
      <c r="IW241" s="43" t="s">
        <v>19</v>
      </c>
      <c r="IX241" s="47" t="s">
        <v>29</v>
      </c>
      <c r="IY241" s="47" t="s">
        <v>21</v>
      </c>
      <c r="IZ241" s="47" t="s">
        <v>22</v>
      </c>
      <c r="JA241" s="47" t="s">
        <v>23</v>
      </c>
      <c r="JB241" s="47" t="s">
        <v>24</v>
      </c>
      <c r="JC241" s="47" t="s">
        <v>25</v>
      </c>
      <c r="JD241" s="47" t="s">
        <v>26</v>
      </c>
      <c r="JE241" s="47" t="s">
        <v>27</v>
      </c>
      <c r="JF241" s="48" t="s">
        <v>28</v>
      </c>
      <c r="JG241" s="47" t="s">
        <v>80</v>
      </c>
      <c r="JH241" s="43" t="s">
        <v>18</v>
      </c>
      <c r="JI241" s="43" t="s">
        <v>19</v>
      </c>
      <c r="JJ241" s="47" t="s">
        <v>29</v>
      </c>
      <c r="JK241" s="47" t="s">
        <v>21</v>
      </c>
      <c r="JL241" s="47" t="s">
        <v>22</v>
      </c>
      <c r="JM241" s="47" t="s">
        <v>23</v>
      </c>
      <c r="JN241" s="47" t="s">
        <v>24</v>
      </c>
      <c r="JO241" s="47" t="s">
        <v>25</v>
      </c>
      <c r="JP241" s="47" t="s">
        <v>26</v>
      </c>
      <c r="JQ241" s="47" t="s">
        <v>27</v>
      </c>
      <c r="JR241" s="48" t="s">
        <v>28</v>
      </c>
      <c r="JS241" s="47" t="s">
        <v>80</v>
      </c>
      <c r="JT241" s="43" t="s">
        <v>18</v>
      </c>
      <c r="JU241" s="43" t="s">
        <v>19</v>
      </c>
      <c r="JV241" s="47" t="s">
        <v>29</v>
      </c>
      <c r="JW241" s="47" t="s">
        <v>21</v>
      </c>
      <c r="JX241" s="47" t="s">
        <v>22</v>
      </c>
      <c r="JY241" s="47" t="s">
        <v>23</v>
      </c>
      <c r="JZ241" s="47" t="s">
        <v>24</v>
      </c>
      <c r="KA241" s="47" t="s">
        <v>25</v>
      </c>
      <c r="KB241" s="47" t="s">
        <v>26</v>
      </c>
      <c r="KC241" s="47" t="s">
        <v>27</v>
      </c>
      <c r="KD241" s="48" t="s">
        <v>28</v>
      </c>
    </row>
    <row r="242" spans="1:290" s="52" customFormat="1" ht="15">
      <c r="A242" s="50" t="s">
        <v>91</v>
      </c>
      <c r="B242" s="70"/>
      <c r="C242" s="51">
        <v>63.4</v>
      </c>
      <c r="D242" s="51">
        <v>63.56</v>
      </c>
      <c r="E242" s="51">
        <v>63.48</v>
      </c>
      <c r="F242" s="51">
        <v>63.51</v>
      </c>
      <c r="G242" s="51">
        <v>63.59</v>
      </c>
      <c r="H242" s="51">
        <v>63.57</v>
      </c>
      <c r="I242" s="51">
        <v>63.95</v>
      </c>
      <c r="J242" s="51">
        <v>63.98</v>
      </c>
      <c r="K242" s="51">
        <v>63.92</v>
      </c>
      <c r="L242" s="51">
        <v>63.91</v>
      </c>
      <c r="M242" s="51">
        <v>63.88</v>
      </c>
      <c r="N242" s="51">
        <v>63.89</v>
      </c>
      <c r="O242" s="51">
        <v>64.099999999999994</v>
      </c>
      <c r="P242" s="51">
        <v>64.069999999999993</v>
      </c>
      <c r="Q242" s="51">
        <v>64.11</v>
      </c>
      <c r="R242" s="51">
        <v>63.98</v>
      </c>
      <c r="S242" s="51">
        <v>64.08</v>
      </c>
      <c r="T242" s="51">
        <v>64.02</v>
      </c>
      <c r="U242" s="51">
        <v>63.98</v>
      </c>
      <c r="V242" s="51">
        <v>63.97</v>
      </c>
      <c r="W242" s="51">
        <v>63.92</v>
      </c>
      <c r="X242" s="51">
        <v>63.88</v>
      </c>
      <c r="Y242" s="51">
        <v>63.69</v>
      </c>
      <c r="Z242" s="51">
        <v>63.68</v>
      </c>
      <c r="AA242" s="51">
        <v>64.03</v>
      </c>
      <c r="AB242" s="51">
        <v>64.069999999999993</v>
      </c>
      <c r="AC242" s="51">
        <v>64.06</v>
      </c>
      <c r="AD242" s="51">
        <v>64.25</v>
      </c>
      <c r="AE242" s="51">
        <v>64.31</v>
      </c>
      <c r="AF242" s="51">
        <v>64.459999999999994</v>
      </c>
      <c r="AG242" s="51">
        <v>64.89</v>
      </c>
      <c r="AH242" s="51">
        <v>65.040000000000006</v>
      </c>
      <c r="AI242" s="51">
        <v>65.150000000000006</v>
      </c>
      <c r="AJ242" s="51">
        <v>65.150000000000006</v>
      </c>
      <c r="AK242" s="51">
        <v>65.14</v>
      </c>
      <c r="AL242" s="51">
        <v>65.17</v>
      </c>
      <c r="AM242" s="51">
        <v>65.47</v>
      </c>
      <c r="AN242" s="51">
        <v>65.459999999999994</v>
      </c>
      <c r="AO242" s="51">
        <v>65.349999999999994</v>
      </c>
      <c r="AP242" s="51">
        <v>65.25</v>
      </c>
      <c r="AQ242" s="51">
        <v>65.37</v>
      </c>
      <c r="AR242" s="51">
        <v>65.39</v>
      </c>
      <c r="AS242" s="51">
        <v>65.510000000000005</v>
      </c>
      <c r="AT242" s="51">
        <v>65.52</v>
      </c>
      <c r="AU242" s="51">
        <v>65.430000000000007</v>
      </c>
      <c r="AV242" s="51">
        <v>65.430000000000007</v>
      </c>
      <c r="AW242" s="51">
        <v>65.36</v>
      </c>
      <c r="AX242" s="51">
        <v>65.400000000000006</v>
      </c>
      <c r="AY242" s="51">
        <v>65.8</v>
      </c>
      <c r="AZ242" s="51">
        <v>65.7</v>
      </c>
      <c r="BA242" s="51">
        <v>65.52</v>
      </c>
      <c r="BB242" s="51">
        <v>65.5</v>
      </c>
      <c r="BC242" s="51">
        <v>65.48</v>
      </c>
      <c r="BD242" s="51">
        <v>65.459999999999994</v>
      </c>
      <c r="BE242" s="51">
        <v>65.59</v>
      </c>
      <c r="BF242" s="51">
        <v>65.83</v>
      </c>
      <c r="BG242" s="51">
        <v>66.03</v>
      </c>
      <c r="BH242" s="51">
        <v>66.06</v>
      </c>
      <c r="BI242" s="51">
        <v>66.08</v>
      </c>
      <c r="BJ242" s="51">
        <v>66.069999999999993</v>
      </c>
      <c r="BK242" s="51">
        <v>66.84</v>
      </c>
      <c r="BL242" s="51">
        <v>66.83</v>
      </c>
      <c r="BM242" s="51">
        <v>66.91</v>
      </c>
      <c r="BN242" s="51">
        <v>66.95</v>
      </c>
      <c r="BO242" s="51">
        <v>67.040000000000006</v>
      </c>
      <c r="BP242" s="51">
        <v>67.180000000000007</v>
      </c>
      <c r="BQ242" s="51">
        <v>67.489999999999995</v>
      </c>
      <c r="BR242" s="51">
        <v>67.83</v>
      </c>
      <c r="BS242" s="51">
        <v>67.89</v>
      </c>
      <c r="BT242" s="51">
        <v>68.03</v>
      </c>
      <c r="BU242" s="51">
        <v>68.069999999999993</v>
      </c>
      <c r="BV242" s="51">
        <v>68.08</v>
      </c>
      <c r="BW242" s="51">
        <v>68.55</v>
      </c>
      <c r="BX242" s="51">
        <v>68.7</v>
      </c>
      <c r="BY242" s="51">
        <v>68.819999999999993</v>
      </c>
      <c r="BZ242" s="51">
        <v>68.89</v>
      </c>
      <c r="CA242" s="51">
        <v>68.89</v>
      </c>
      <c r="CB242" s="51">
        <v>68.95</v>
      </c>
      <c r="CC242" s="51">
        <v>69.33</v>
      </c>
      <c r="CD242" s="51">
        <v>69.349999999999994</v>
      </c>
      <c r="CE242" s="51">
        <v>69.44</v>
      </c>
      <c r="CF242" s="51">
        <v>69.44</v>
      </c>
      <c r="CG242" s="51">
        <v>69.47</v>
      </c>
      <c r="CH242" s="51">
        <v>69.5</v>
      </c>
      <c r="CI242" s="51">
        <v>69.7</v>
      </c>
      <c r="CJ242" s="51">
        <v>69.709999999999994</v>
      </c>
      <c r="CK242" s="51">
        <v>69.739999999999995</v>
      </c>
      <c r="CL242" s="51">
        <v>69.89</v>
      </c>
      <c r="CM242" s="51">
        <v>69.87</v>
      </c>
      <c r="CN242" s="51">
        <v>69.89</v>
      </c>
      <c r="CO242" s="51">
        <v>70.069999999999993</v>
      </c>
      <c r="CP242" s="51">
        <v>70.12</v>
      </c>
      <c r="CQ242" s="51">
        <v>70.34</v>
      </c>
      <c r="CR242" s="51">
        <v>70.430000000000007</v>
      </c>
      <c r="CS242" s="51">
        <v>70.569999999999993</v>
      </c>
      <c r="CT242" s="51">
        <v>70.62</v>
      </c>
      <c r="CU242" s="51">
        <v>70.83</v>
      </c>
      <c r="CV242" s="51">
        <v>70.849999999999994</v>
      </c>
      <c r="CW242" s="51">
        <v>70.89</v>
      </c>
      <c r="CX242" s="51">
        <v>70.91</v>
      </c>
      <c r="CY242" s="51">
        <v>71.09</v>
      </c>
      <c r="CZ242" s="51">
        <v>71.06</v>
      </c>
      <c r="DA242" s="51">
        <v>71.22</v>
      </c>
      <c r="DB242" s="51">
        <v>71.33</v>
      </c>
      <c r="DC242" s="51">
        <v>71.400000000000006</v>
      </c>
      <c r="DD242" s="51">
        <v>71.41</v>
      </c>
      <c r="DE242" s="51">
        <v>71.44</v>
      </c>
      <c r="DF242" s="51">
        <v>71.48</v>
      </c>
      <c r="DG242" s="51">
        <v>71.88</v>
      </c>
      <c r="DH242" s="51">
        <v>72.069999999999993</v>
      </c>
      <c r="DI242" s="51">
        <v>72.239999999999995</v>
      </c>
      <c r="DJ242" s="51">
        <v>73.48</v>
      </c>
      <c r="DK242" s="51">
        <v>73.989999999999995</v>
      </c>
      <c r="DL242" s="51">
        <v>74.25</v>
      </c>
      <c r="DM242" s="51">
        <v>74.319999999999993</v>
      </c>
      <c r="DN242" s="51">
        <v>74.39</v>
      </c>
      <c r="DO242" s="51">
        <v>74.75</v>
      </c>
      <c r="DP242" s="51">
        <v>74.989999999999995</v>
      </c>
      <c r="DQ242" s="51">
        <v>75.37</v>
      </c>
      <c r="DR242" s="51">
        <v>75.56</v>
      </c>
      <c r="DS242" s="51">
        <v>75.75</v>
      </c>
      <c r="DT242" s="51">
        <v>76.319999999999993</v>
      </c>
      <c r="DU242" s="51">
        <v>76.38</v>
      </c>
      <c r="DV242" s="51">
        <v>76.42</v>
      </c>
      <c r="DW242" s="51">
        <v>76.83</v>
      </c>
      <c r="DX242" s="51">
        <v>76.94</v>
      </c>
      <c r="DY242" s="51">
        <v>77.16</v>
      </c>
      <c r="DZ242" s="51">
        <v>77.260000000000005</v>
      </c>
      <c r="EA242" s="51">
        <v>77.290000000000006</v>
      </c>
      <c r="EB242" s="51">
        <v>77.44</v>
      </c>
      <c r="EC242" s="51">
        <v>77.489999999999995</v>
      </c>
      <c r="ED242" s="51">
        <v>77.510000000000005</v>
      </c>
      <c r="EE242" s="51">
        <v>78.36</v>
      </c>
      <c r="EF242" s="51">
        <v>79.03</v>
      </c>
      <c r="EG242" s="51">
        <v>79.11</v>
      </c>
      <c r="EH242" s="51">
        <v>79.180000000000007</v>
      </c>
      <c r="EI242" s="51">
        <v>79.25</v>
      </c>
      <c r="EJ242" s="51">
        <v>79.27</v>
      </c>
      <c r="EK242" s="51">
        <v>79.510000000000005</v>
      </c>
      <c r="EL242" s="51">
        <v>79.81</v>
      </c>
      <c r="EM242" s="51">
        <v>80.22</v>
      </c>
      <c r="EN242" s="51">
        <v>80.72</v>
      </c>
      <c r="EO242" s="51">
        <v>81.069999999999993</v>
      </c>
      <c r="EP242" s="51">
        <v>81.11</v>
      </c>
      <c r="EQ242" s="51">
        <v>81.89</v>
      </c>
      <c r="ER242" s="51">
        <v>82.01</v>
      </c>
      <c r="ES242" s="51">
        <v>82.14</v>
      </c>
      <c r="ET242" s="51">
        <v>82.9</v>
      </c>
      <c r="EU242" s="51">
        <v>83.05</v>
      </c>
      <c r="EV242" s="51">
        <v>83.1</v>
      </c>
      <c r="EW242" s="51">
        <v>83.16</v>
      </c>
      <c r="EX242" s="51">
        <v>83.66</v>
      </c>
      <c r="EY242" s="51">
        <v>83.93</v>
      </c>
      <c r="EZ242" s="51">
        <v>83.86</v>
      </c>
      <c r="FA242" s="51">
        <v>83.98</v>
      </c>
      <c r="FB242" s="51">
        <v>83.99</v>
      </c>
      <c r="FC242" s="51">
        <v>85.06</v>
      </c>
      <c r="FD242" s="51">
        <v>85.95</v>
      </c>
      <c r="FE242" s="51">
        <v>86.59</v>
      </c>
      <c r="FF242" s="51">
        <v>87.12</v>
      </c>
      <c r="FG242" s="51">
        <v>87.03</v>
      </c>
      <c r="FH242" s="51">
        <v>88.04</v>
      </c>
      <c r="FI242" s="51">
        <v>89.16</v>
      </c>
      <c r="FJ242" s="51">
        <v>90.46</v>
      </c>
      <c r="FK242" s="51">
        <v>91.65</v>
      </c>
      <c r="FL242" s="51">
        <v>91.88</v>
      </c>
      <c r="FM242" s="51">
        <v>92.29</v>
      </c>
      <c r="FN242" s="51">
        <v>92.14</v>
      </c>
      <c r="FO242" s="51">
        <v>93.39</v>
      </c>
      <c r="FP242" s="51">
        <v>91.51</v>
      </c>
      <c r="FQ242" s="51">
        <v>91.5</v>
      </c>
      <c r="FR242" s="51">
        <v>89.9</v>
      </c>
      <c r="FS242" s="51">
        <v>89.58</v>
      </c>
      <c r="FT242" s="51">
        <v>89.11</v>
      </c>
      <c r="FU242" s="51">
        <v>88.97</v>
      </c>
      <c r="FV242" s="51">
        <v>88.79</v>
      </c>
      <c r="FW242" s="51">
        <v>88.45</v>
      </c>
      <c r="FX242" s="51">
        <v>88.65</v>
      </c>
      <c r="FY242" s="51">
        <v>87.94</v>
      </c>
      <c r="FZ242" s="51">
        <v>87.85</v>
      </c>
      <c r="GA242" s="51">
        <v>87.51</v>
      </c>
      <c r="GB242" s="51">
        <v>87.73</v>
      </c>
      <c r="GC242" s="51">
        <v>87.66</v>
      </c>
      <c r="GD242" s="51">
        <v>88.6</v>
      </c>
      <c r="GE242" s="51">
        <v>89.13</v>
      </c>
      <c r="GF242" s="51">
        <v>89.56</v>
      </c>
      <c r="GG242" s="51">
        <v>89.65</v>
      </c>
      <c r="GH242" s="51">
        <v>89.95</v>
      </c>
      <c r="GI242" s="51">
        <v>90.91</v>
      </c>
      <c r="GJ242" s="51">
        <v>90.77</v>
      </c>
      <c r="GK242" s="51">
        <v>90.98</v>
      </c>
      <c r="GL242" s="51">
        <v>91.1</v>
      </c>
      <c r="GM242" s="51">
        <v>93.04</v>
      </c>
      <c r="GN242" s="51">
        <v>93.96</v>
      </c>
      <c r="GO242" s="51">
        <v>94.29</v>
      </c>
      <c r="GP242" s="51">
        <v>94.68</v>
      </c>
      <c r="GQ242" s="51">
        <v>94.78</v>
      </c>
      <c r="GR242" s="51">
        <v>94.53</v>
      </c>
      <c r="GS242" s="51">
        <v>94.69</v>
      </c>
      <c r="GT242" s="51">
        <v>94.69</v>
      </c>
      <c r="GU242" s="51">
        <v>94.76</v>
      </c>
      <c r="GV242" s="51">
        <v>94.77</v>
      </c>
      <c r="GW242" s="51">
        <v>94.82</v>
      </c>
      <c r="GX242" s="51">
        <v>94.86</v>
      </c>
      <c r="GY242" s="51">
        <v>96</v>
      </c>
      <c r="GZ242" s="51">
        <v>96.23</v>
      </c>
      <c r="HA242" s="51">
        <v>98.43</v>
      </c>
      <c r="HB242" s="51">
        <v>98.67</v>
      </c>
      <c r="HC242" s="51">
        <v>99.01</v>
      </c>
      <c r="HD242" s="51">
        <v>99.16</v>
      </c>
      <c r="HE242" s="51">
        <v>99.18</v>
      </c>
      <c r="HF242" s="51">
        <v>99.2</v>
      </c>
      <c r="HG242" s="51">
        <v>99.54</v>
      </c>
      <c r="HH242" s="51">
        <v>100.15</v>
      </c>
      <c r="HI242" s="51">
        <v>100.02</v>
      </c>
      <c r="HJ242" s="51">
        <v>100</v>
      </c>
      <c r="HK242" s="51">
        <v>101.34</v>
      </c>
      <c r="HL242" s="51">
        <v>101.3</v>
      </c>
      <c r="HM242" s="51">
        <v>101.29</v>
      </c>
      <c r="HN242" s="51">
        <v>101.44</v>
      </c>
      <c r="HO242" s="51">
        <v>101.66</v>
      </c>
      <c r="HP242" s="51">
        <v>101.7</v>
      </c>
      <c r="HQ242" s="51">
        <v>101.66</v>
      </c>
      <c r="HR242" s="51">
        <v>101.67</v>
      </c>
      <c r="HS242" s="51">
        <v>101.51</v>
      </c>
      <c r="HT242" s="51">
        <v>101.45</v>
      </c>
      <c r="HU242" s="51">
        <v>101.53</v>
      </c>
      <c r="HV242" s="51">
        <v>101.46</v>
      </c>
      <c r="HW242" s="51">
        <v>101.5</v>
      </c>
      <c r="HX242" s="51">
        <v>101.52</v>
      </c>
      <c r="HY242" s="51">
        <v>101.49</v>
      </c>
      <c r="HZ242" s="51">
        <v>101.4</v>
      </c>
      <c r="IA242" s="51">
        <v>101.49</v>
      </c>
      <c r="IB242" s="51">
        <v>101.53</v>
      </c>
      <c r="IC242" s="51">
        <v>101.63</v>
      </c>
      <c r="ID242" s="51">
        <v>101.6</v>
      </c>
      <c r="IE242" s="51">
        <v>101.52</v>
      </c>
      <c r="IF242" s="51">
        <v>101.43</v>
      </c>
      <c r="IG242" s="51">
        <v>101.4</v>
      </c>
      <c r="IH242" s="51">
        <v>101.41</v>
      </c>
      <c r="II242" s="51">
        <v>101.34</v>
      </c>
      <c r="IJ242" s="51">
        <v>101.5</v>
      </c>
      <c r="IK242" s="51">
        <v>101.27</v>
      </c>
      <c r="IL242" s="51">
        <v>101.32</v>
      </c>
      <c r="IM242" s="51">
        <v>102.11</v>
      </c>
      <c r="IN242" s="51">
        <v>102.18</v>
      </c>
      <c r="IO242" s="51">
        <v>102.2</v>
      </c>
      <c r="IP242" s="51">
        <v>102.04</v>
      </c>
      <c r="IQ242" s="51">
        <v>101.9</v>
      </c>
      <c r="IR242" s="51">
        <v>101.99</v>
      </c>
      <c r="IS242" s="51">
        <v>101.98</v>
      </c>
      <c r="IT242" s="51">
        <v>101.85</v>
      </c>
      <c r="IU242" s="51">
        <v>102.24</v>
      </c>
      <c r="IV242" s="51">
        <v>102.18</v>
      </c>
      <c r="IW242" s="51">
        <v>101.99</v>
      </c>
      <c r="IX242" s="51">
        <v>101.67</v>
      </c>
      <c r="IY242" s="51">
        <v>101.52</v>
      </c>
      <c r="IZ242" s="51">
        <v>101.66</v>
      </c>
      <c r="JA242" s="51">
        <v>101.89</v>
      </c>
      <c r="JB242" s="51">
        <v>101.99</v>
      </c>
      <c r="JC242" s="51">
        <v>102.42</v>
      </c>
      <c r="JD242" s="51">
        <v>102.33</v>
      </c>
      <c r="JE242" s="51">
        <v>102.43</v>
      </c>
      <c r="JF242" s="67">
        <v>102.53</v>
      </c>
      <c r="JG242" s="51">
        <v>102.77</v>
      </c>
      <c r="JH242" s="51">
        <v>103.06</v>
      </c>
      <c r="JI242" s="51">
        <v>103.22</v>
      </c>
      <c r="JJ242" s="51">
        <v>103.58</v>
      </c>
      <c r="JK242" s="51">
        <v>103.75</v>
      </c>
      <c r="JL242" s="51">
        <v>103.84</v>
      </c>
      <c r="JM242" s="51">
        <v>103.86</v>
      </c>
      <c r="JN242" s="51">
        <v>103.74</v>
      </c>
      <c r="JO242" s="51">
        <v>103.69</v>
      </c>
      <c r="JP242" s="51">
        <v>103.68</v>
      </c>
      <c r="JQ242" s="51">
        <v>103.62</v>
      </c>
      <c r="JR242" s="51">
        <v>103.55</v>
      </c>
      <c r="JS242" s="51">
        <v>104.01</v>
      </c>
      <c r="JT242" s="67">
        <v>104.03</v>
      </c>
      <c r="JU242" s="51">
        <v>104.29</v>
      </c>
      <c r="JV242" s="51">
        <v>104.63</v>
      </c>
      <c r="JW242" s="51">
        <v>104.6</v>
      </c>
      <c r="JX242" s="51"/>
      <c r="JY242" s="51"/>
      <c r="JZ242" s="51"/>
      <c r="KA242" s="51"/>
      <c r="KB242" s="51"/>
      <c r="KC242" s="51"/>
      <c r="KD242" s="51"/>
    </row>
    <row r="243" spans="1:290" s="53" customFormat="1"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  <c r="AB243" s="54"/>
      <c r="AC243" s="54"/>
      <c r="AD243" s="54"/>
      <c r="AE243" s="54"/>
      <c r="AF243" s="54"/>
      <c r="AG243" s="54"/>
      <c r="AH243" s="54"/>
      <c r="AI243" s="54"/>
      <c r="AJ243" s="54"/>
      <c r="AK243" s="54"/>
      <c r="AL243" s="54"/>
      <c r="AM243" s="54"/>
      <c r="AN243" s="54"/>
      <c r="AO243" s="54"/>
      <c r="AP243" s="54"/>
      <c r="AQ243" s="54"/>
      <c r="AR243" s="54"/>
      <c r="AS243" s="54"/>
      <c r="AT243" s="54"/>
      <c r="AU243" s="54"/>
      <c r="AV243" s="54"/>
      <c r="AW243" s="54"/>
      <c r="AX243" s="54"/>
      <c r="AY243" s="54"/>
      <c r="AZ243" s="54"/>
      <c r="BA243" s="54"/>
      <c r="BB243" s="54"/>
      <c r="BC243" s="54"/>
      <c r="BD243" s="54"/>
      <c r="BE243" s="54"/>
      <c r="BF243" s="54"/>
      <c r="BG243" s="54"/>
      <c r="BH243" s="54"/>
      <c r="BI243" s="54"/>
      <c r="BJ243" s="54"/>
      <c r="BK243" s="54"/>
      <c r="BL243" s="54"/>
      <c r="BM243" s="54"/>
      <c r="BN243" s="54"/>
      <c r="BO243" s="54"/>
      <c r="BP243" s="54"/>
      <c r="BQ243" s="54"/>
      <c r="BR243" s="54"/>
      <c r="BS243" s="54"/>
      <c r="BT243" s="54"/>
      <c r="BU243" s="54"/>
      <c r="BV243" s="54"/>
      <c r="BW243" s="54"/>
      <c r="BX243" s="54"/>
      <c r="BY243" s="54"/>
      <c r="BZ243" s="54"/>
      <c r="CA243" s="54"/>
      <c r="CB243" s="54"/>
      <c r="CC243" s="54"/>
      <c r="CD243" s="54"/>
      <c r="CE243" s="54"/>
      <c r="CF243" s="54"/>
      <c r="CG243" s="54"/>
      <c r="CH243" s="54"/>
      <c r="CI243" s="54"/>
      <c r="CJ243" s="54"/>
      <c r="CK243" s="54"/>
      <c r="CL243" s="54"/>
      <c r="CM243" s="54"/>
      <c r="CN243" s="54"/>
      <c r="CO243" s="54"/>
      <c r="CP243" s="54"/>
      <c r="CQ243" s="54"/>
      <c r="CR243" s="54"/>
      <c r="CS243" s="54"/>
      <c r="CT243" s="54"/>
      <c r="CU243" s="54"/>
      <c r="CV243" s="54"/>
      <c r="CW243" s="54"/>
      <c r="CX243" s="54"/>
      <c r="CY243" s="54"/>
      <c r="CZ243" s="54"/>
      <c r="DA243" s="54"/>
      <c r="DB243" s="54"/>
      <c r="DC243" s="54"/>
      <c r="DD243" s="54"/>
      <c r="DE243" s="54"/>
      <c r="DF243" s="54"/>
      <c r="DG243" s="54"/>
      <c r="DH243" s="54"/>
      <c r="DI243" s="54"/>
      <c r="DJ243" s="54"/>
      <c r="DK243" s="54"/>
      <c r="DL243" s="54"/>
      <c r="DM243" s="54"/>
      <c r="DN243" s="54"/>
      <c r="DO243" s="54"/>
      <c r="DP243" s="54"/>
      <c r="DQ243" s="54"/>
      <c r="DR243" s="54"/>
      <c r="DS243" s="54"/>
      <c r="DT243" s="54"/>
      <c r="DU243" s="54"/>
      <c r="DV243" s="54"/>
      <c r="DW243" s="54"/>
      <c r="DX243" s="54"/>
      <c r="DY243" s="54"/>
      <c r="DZ243" s="54"/>
      <c r="EA243" s="54"/>
      <c r="EB243" s="54"/>
      <c r="EC243" s="54"/>
    </row>
    <row r="245" spans="1:290" s="55" customFormat="1" ht="15">
      <c r="A245" s="73"/>
      <c r="B245" s="73"/>
      <c r="C245" s="73"/>
      <c r="D245" s="73"/>
      <c r="E245" s="73"/>
    </row>
    <row r="246" spans="1:290" s="55" customFormat="1" ht="38" customHeight="1">
      <c r="A246" s="74" t="s">
        <v>81</v>
      </c>
      <c r="B246" s="76" t="s">
        <v>82</v>
      </c>
      <c r="C246" s="76"/>
      <c r="D246" s="77" t="s">
        <v>83</v>
      </c>
      <c r="E246" s="78"/>
    </row>
    <row r="247" spans="1:290" s="55" customFormat="1" ht="30">
      <c r="A247" s="75"/>
      <c r="B247" s="56" t="s">
        <v>82</v>
      </c>
      <c r="C247" s="55" t="s">
        <v>84</v>
      </c>
      <c r="E247" s="55" t="s">
        <v>85</v>
      </c>
    </row>
    <row r="248" spans="1:290" s="55" customFormat="1" ht="15">
      <c r="A248" s="57" t="s">
        <v>36</v>
      </c>
      <c r="B248" s="58">
        <v>99.926000000000002</v>
      </c>
      <c r="C248" s="59">
        <f t="shared" ref="C248:C253" si="23">+H145</f>
        <v>9246</v>
      </c>
      <c r="D248" s="57" t="s">
        <v>36</v>
      </c>
      <c r="E248" s="68">
        <f t="shared" ref="E248:E253" si="24">+C248/B248</f>
        <v>92.528471068590761</v>
      </c>
      <c r="F248"/>
      <c r="G248"/>
      <c r="H248"/>
      <c r="I248"/>
    </row>
    <row r="249" spans="1:290" s="55" customFormat="1" ht="15">
      <c r="A249" s="57" t="s">
        <v>37</v>
      </c>
      <c r="B249" s="58">
        <v>31.812000000000001</v>
      </c>
      <c r="C249" s="59">
        <f t="shared" si="23"/>
        <v>2753</v>
      </c>
      <c r="D249" s="57" t="s">
        <v>37</v>
      </c>
      <c r="E249" s="68">
        <f t="shared" si="24"/>
        <v>86.539670564566833</v>
      </c>
      <c r="F249"/>
      <c r="G249"/>
      <c r="H249"/>
      <c r="I249"/>
    </row>
    <row r="250" spans="1:290" s="55" customFormat="1" ht="15">
      <c r="A250" s="57" t="s">
        <v>86</v>
      </c>
      <c r="B250" s="58">
        <v>27.155000000000001</v>
      </c>
      <c r="C250" s="59">
        <f t="shared" si="23"/>
        <v>695</v>
      </c>
      <c r="D250" s="57" t="s">
        <v>86</v>
      </c>
      <c r="E250" s="68">
        <f t="shared" si="24"/>
        <v>25.593813294052659</v>
      </c>
      <c r="F250"/>
      <c r="G250"/>
      <c r="H250"/>
      <c r="I250"/>
    </row>
    <row r="251" spans="1:290" s="55" customFormat="1" ht="15">
      <c r="A251" s="57" t="s">
        <v>87</v>
      </c>
      <c r="B251" s="58">
        <v>20.616</v>
      </c>
      <c r="C251" s="59">
        <f t="shared" si="23"/>
        <v>225</v>
      </c>
      <c r="D251" s="57" t="s">
        <v>87</v>
      </c>
      <c r="E251" s="68">
        <f t="shared" si="24"/>
        <v>10.913853317811409</v>
      </c>
      <c r="F251"/>
      <c r="G251"/>
      <c r="H251"/>
      <c r="I251"/>
    </row>
    <row r="252" spans="1:290" s="55" customFormat="1" ht="15">
      <c r="A252" s="57"/>
      <c r="B252" s="58">
        <f>+B253-SUM(B248:B251)</f>
        <v>89.257999999999981</v>
      </c>
      <c r="C252" s="59">
        <f t="shared" si="23"/>
        <v>898</v>
      </c>
      <c r="D252" s="57" t="s">
        <v>88</v>
      </c>
      <c r="E252" s="68">
        <f t="shared" si="24"/>
        <v>10.060722848372137</v>
      </c>
      <c r="F252"/>
      <c r="G252"/>
      <c r="H252"/>
      <c r="I252"/>
    </row>
    <row r="253" spans="1:290" s="55" customFormat="1" ht="15">
      <c r="A253" s="60" t="s">
        <v>42</v>
      </c>
      <c r="B253" s="61">
        <f>+'[3]pop legale 2014'!$C$50/1000</f>
        <v>268.767</v>
      </c>
      <c r="C253" s="59">
        <f t="shared" si="23"/>
        <v>13817</v>
      </c>
      <c r="D253" s="60" t="s">
        <v>42</v>
      </c>
      <c r="E253" s="68">
        <f t="shared" si="24"/>
        <v>51.408841115166666</v>
      </c>
      <c r="F253"/>
      <c r="G253"/>
      <c r="H253"/>
      <c r="I253"/>
    </row>
    <row r="254" spans="1:290" s="64" customFormat="1" ht="11">
      <c r="A254" s="62"/>
      <c r="B254" s="62"/>
      <c r="C254" s="62"/>
      <c r="D254" s="63"/>
    </row>
  </sheetData>
  <mergeCells count="32">
    <mergeCell ref="H212:H213"/>
    <mergeCell ref="I212:I213"/>
    <mergeCell ref="A240:B240"/>
    <mergeCell ref="C240:N240"/>
    <mergeCell ref="O240:Z240"/>
    <mergeCell ref="A246:A247"/>
    <mergeCell ref="B246:C246"/>
    <mergeCell ref="D246:E246"/>
    <mergeCell ref="GA240:GL240"/>
    <mergeCell ref="GM240:GX240"/>
    <mergeCell ref="DG240:DR240"/>
    <mergeCell ref="DS240:ED240"/>
    <mergeCell ref="EE240:EP240"/>
    <mergeCell ref="EQ240:FB240"/>
    <mergeCell ref="FC240:FN240"/>
    <mergeCell ref="FO240:FZ240"/>
    <mergeCell ref="AM240:AX240"/>
    <mergeCell ref="AY240:BJ240"/>
    <mergeCell ref="BK240:BV240"/>
    <mergeCell ref="BW240:CH240"/>
    <mergeCell ref="CI240:CT240"/>
    <mergeCell ref="IU240:JF240"/>
    <mergeCell ref="JG240:JR240"/>
    <mergeCell ref="JS240:KD240"/>
    <mergeCell ref="A241:B241"/>
    <mergeCell ref="A245:E245"/>
    <mergeCell ref="GY240:HJ240"/>
    <mergeCell ref="HK240:HV240"/>
    <mergeCell ref="HW240:IH240"/>
    <mergeCell ref="II240:IT240"/>
    <mergeCell ref="CU240:DF240"/>
    <mergeCell ref="AA240:AL240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Syndex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Castex</dc:creator>
  <cp:lastModifiedBy>Patrick Castex</cp:lastModifiedBy>
  <dcterms:created xsi:type="dcterms:W3CDTF">2018-06-29T17:14:10Z</dcterms:created>
  <dcterms:modified xsi:type="dcterms:W3CDTF">2018-06-30T16:48:15Z</dcterms:modified>
</cp:coreProperties>
</file>